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52" windowHeight="9000" activeTab="0"/>
  </bookViews>
  <sheets>
    <sheet name="1-1 日vs中" sheetId="1" r:id="rId1"/>
    <sheet name="1-2 中vs日" sheetId="2" r:id="rId2"/>
    <sheet name="2-1サービス " sheetId="3" r:id="rId3"/>
    <sheet name="2-2財" sheetId="4" r:id="rId4"/>
    <sheet name="3-1財部門" sheetId="5" r:id="rId5"/>
    <sheet name="3-2ｻ-ﾋﾞｽ部門" sheetId="6" r:id="rId6"/>
  </sheets>
  <externalReferences>
    <externalReference r:id="rId9"/>
  </externalReferences>
  <definedNames>
    <definedName name="_xlnm.Print_Area" localSheetId="0">'1-1 日vs中'!$B$1:$M$641</definedName>
    <definedName name="_xlnm.Print_Area" localSheetId="1">'1-2 中vs日'!$B$1:$M$486</definedName>
    <definedName name="_xlnm.Print_Area" localSheetId="2">'2-1サービス '!$B$2:$I$365</definedName>
    <definedName name="_xlnm.Print_Area" localSheetId="3">'2-2財'!$B$2:$I$104</definedName>
    <definedName name="_xlnm.Print_Area" localSheetId="4">'3-1財部門'!$B$1:$J$182</definedName>
    <definedName name="_xlnm.Print_Area" localSheetId="5">'3-2ｻ-ﾋﾞｽ部門'!$B$2:$L$378</definedName>
    <definedName name="_xlnm.Print_Titles" localSheetId="0">'1-1 日vs中'!$3:$5</definedName>
    <definedName name="_xlnm.Print_Titles" localSheetId="1">'1-2 中vs日'!$3:$5</definedName>
    <definedName name="_xlnm.Print_Titles" localSheetId="2">'2-1サービス '!$5:$7</definedName>
    <definedName name="_xlnm.Print_Titles" localSheetId="3">'2-2財'!$5:$6</definedName>
    <definedName name="_xlnm.Print_Titles" localSheetId="4">'3-1財部門'!$4:$5</definedName>
    <definedName name="_xlnm.Print_Titles" localSheetId="5">'3-2ｻ-ﾋﾞｽ部門'!$4:$6</definedName>
  </definedNames>
  <calcPr fullCalcOnLoad="1"/>
</workbook>
</file>

<file path=xl/sharedStrings.xml><?xml version="1.0" encoding="utf-8"?>
<sst xmlns="http://schemas.openxmlformats.org/spreadsheetml/2006/main" count="6904" uniqueCount="3295">
  <si>
    <t>〔消費電力〕全面暖房時606～680W､タイマー付き､〔サイズ〕2畳相当､カバー(化学繊維100%)、カバー付き</t>
  </si>
  <si>
    <t>整理だんす</t>
  </si>
  <si>
    <t>〔正面板表面材〕天然木､〔サイズ〕幅90cm･高さ130cm程度､総引き出し･6段又は7段､中級品</t>
  </si>
  <si>
    <t>洋服だんす</t>
  </si>
  <si>
    <t>〔正面板表面材〕天然木化粧合板､〔内側〕桐張り､扉3､〔サイズ〕幅120cm･奥行60cm･高さ192cm程度､引き出しなし､中級品</t>
  </si>
  <si>
    <t>衣装ダンス</t>
  </si>
  <si>
    <t>高密板ドア二つ</t>
  </si>
  <si>
    <t>1.35ｍ鏡付き</t>
  </si>
  <si>
    <t>ドア二つ</t>
  </si>
  <si>
    <t>食器戸棚</t>
  </si>
  <si>
    <t>〔正面枠板材〕天然木無垢板；「ナラ」又は「ブナ」､〔側面板材〕プリント紙化粧合板､〔サイズ〕幅120cm･奥行45cm･高さ190cm程度､ガラス扉3､引き出し3～6､木製扉付き､中級品</t>
  </si>
  <si>
    <t>座卓</t>
  </si>
  <si>
    <t>〔天板表面材〕天然木化粧合板､角型(幅120cm･奥行78cm･高さ34cm程度)､固定脚は除く､中級品</t>
  </si>
  <si>
    <t>1卓</t>
  </si>
  <si>
    <t>食堂セット</t>
  </si>
  <si>
    <t>5点セット(テーブル1台･いす4脚)､中級品､主材：ぶな､〔テーブル〕長さ120cm･幅75cm･高さ70cm程度(甲板面積調節式を除く)､甲板表面：メラミン化粧板､〔いす〕ラダー型</t>
  </si>
  <si>
    <t>1ｾｯﾄ</t>
  </si>
  <si>
    <t>組み合わせる家具</t>
  </si>
  <si>
    <t>4件組合中級</t>
  </si>
  <si>
    <t>上海産</t>
  </si>
  <si>
    <t>4件組合</t>
  </si>
  <si>
    <t>セット</t>
  </si>
  <si>
    <t>目覚まし時計</t>
  </si>
  <si>
    <t>水晶発振式､プラスチック枠､「セイコー･クォーツアラーム」又は「シチズン･クォーツアラーム」､中級品</t>
  </si>
  <si>
    <t>蛍光灯器具</t>
  </si>
  <si>
    <t>和風蛍光灯ペンダント､環形蛍光ランプ2灯(72～80W)付き､インバーター内蔵､〔かさ〕木製･角型､中級品</t>
  </si>
  <si>
    <t>カーペット</t>
  </si>
  <si>
    <t>タフテッドカーペット､無地､「アクリル100%」又は「ポリエステル100%」､ピースもの､〔パイル〕カット状；長さ6～8mm､江戸間</t>
  </si>
  <si>
    <t>1畳</t>
  </si>
  <si>
    <t>カーペット</t>
  </si>
  <si>
    <t>化学繊維</t>
  </si>
  <si>
    <t>絨の絨毯　幅２ｍ</t>
  </si>
  <si>
    <t>中国の小売物価調査と日本（1995年）</t>
  </si>
  <si>
    <t>中長72</t>
  </si>
  <si>
    <t>男子学生服</t>
  </si>
  <si>
    <t>中学生用､詰め襟上下､「ポリエステル100%」又は「ポリエステル70%以上･毛混用」､〔サイズ〕身長155cm･胸囲78cm用</t>
  </si>
  <si>
    <t>婦人スーツ（ニット）</t>
  </si>
  <si>
    <t>ジャージー、毛（100％）､〔型〕「ジャッケット」型、又は「ブルオーバー型」</t>
  </si>
  <si>
    <t>婦人スーツ（秋冬物）</t>
  </si>
  <si>
    <t>秋冬物､ツイード(毛100%)､プレタポルテを除く</t>
  </si>
  <si>
    <t>婦人スーツ（春物）</t>
  </si>
  <si>
    <t>春物､毛･化学繊維混用､普通サイズ､中級品</t>
  </si>
  <si>
    <t>婦人スーツ（夏物）</t>
  </si>
  <si>
    <t>夏物､半袖､麻・化学繊維混用､又は「綿・麻混用」、プレタポルテを除く</t>
  </si>
  <si>
    <t>ワンピース（半袖）</t>
  </si>
  <si>
    <t>夏物､半袖､プリント(綿100%)､中級品､ホームドレスを除く</t>
  </si>
  <si>
    <t>ワンピース（長袖､プリント）</t>
  </si>
  <si>
    <t>長袖､プリント(ポリエステル100%)､中級品</t>
  </si>
  <si>
    <t>ワンピース（長袖､毛）</t>
  </si>
  <si>
    <t>長袖､毛100%､無地､中級品</t>
  </si>
  <si>
    <t>ワンピース</t>
  </si>
  <si>
    <t>サイズ中</t>
  </si>
  <si>
    <t>女子　ラシャ</t>
  </si>
  <si>
    <t>スカート（夏物）</t>
  </si>
  <si>
    <t>夏物､「麻･化学繊維混用」又は「綿･化学繊維混用」､普通サイズ､中級品</t>
  </si>
  <si>
    <t>スカート（春夏物）</t>
  </si>
  <si>
    <t>春夏物､〔繊維・混用率〕ポリエステル65%・レーヨン35％又は「ポリエステル100％」､普通サイズ、中級品、ニットを除く</t>
  </si>
  <si>
    <t>スカート（秋冬物）</t>
  </si>
  <si>
    <t>秋冬物､布はく（ニットを除く）、「毛100%」、普通サイズ、中級品</t>
  </si>
  <si>
    <t>スカート</t>
  </si>
  <si>
    <t>毛100％のギャバジンスカート</t>
  </si>
  <si>
    <t>合成繊維</t>
  </si>
  <si>
    <t>婦人スラックス(ジーンズ)</t>
  </si>
  <si>
    <t>ジーンズ､デニム(綿100%)､9分丈､〔サイズ〕Ｗ60～66cm</t>
  </si>
  <si>
    <t>婦人スラックス</t>
  </si>
  <si>
    <t>毛100%､無地､〔サイズ〕Ｗ60～66cm､普通品</t>
  </si>
  <si>
    <t>婦人オーバー</t>
  </si>
  <si>
    <t>婦人用､冬物､総裏､並型､〔サイズ〕7～11号､〔表地〕毛100%､〔裏地〕キュプラ100%､中級品</t>
  </si>
  <si>
    <t>婦人ブレザー</t>
  </si>
  <si>
    <t>シングル並型､夏物を除く､〔表地〕梳毛(毛100%)､無地､〔サイズ〕7～11号､中級品</t>
  </si>
  <si>
    <t>女子学生服</t>
  </si>
  <si>
    <t>中学生用､冬服､〔上衣〕セーラー型､〔スカート〕車ひだ､〔サイズ〕身長155cm用</t>
  </si>
  <si>
    <t>男児ズボン</t>
  </si>
  <si>
    <t>半ズボン､デニム(綿100%)､〔サイズ〕115Ａ～130Ａ</t>
  </si>
  <si>
    <t>女児スカート(春夏物)</t>
  </si>
  <si>
    <t>春夏物､「綿100%」又は「化学繊維･綿混用」､〔サイズ〕115Ａ～130Ａ､普通品</t>
  </si>
  <si>
    <t>女児スカート(秋冬物)</t>
  </si>
  <si>
    <t>秋冬物､化学繊維混用､〔サイズ〕115Ａ～130Ａ､普通品</t>
  </si>
  <si>
    <t>乳児服</t>
  </si>
  <si>
    <t>ドレス兼用カバーオール､長袖､綿100%､無地､〔サイズ〕50～70､普通品</t>
  </si>
  <si>
    <t>ワイシャツ</t>
  </si>
  <si>
    <t>長袖､シングルカフス､ブロード､ポリエステル･綿混紡､白､標準タイプ､普通品</t>
  </si>
  <si>
    <t>ワイシャツ</t>
  </si>
  <si>
    <t>デクロンの長袖（男性）</t>
  </si>
  <si>
    <t>長袖</t>
  </si>
  <si>
    <t>半袖､ブロード､ポリエステル･綿混紡､白､標準タイプ､普通品</t>
  </si>
  <si>
    <t>スポーツシャツ(長袖)</t>
  </si>
  <si>
    <t>男子用､ポロシャツ､長袖､ニット(鹿の子編)､綿100%､30～50番手、無地､〔サイズ〕M､普通品</t>
  </si>
  <si>
    <t>スポーツシャツ(半袖)</t>
  </si>
  <si>
    <t>男子用､ポロシャツ､半袖､ニット(鹿の子編)､綿100%､30～50番手、無地､〔サイズ〕M､普通品</t>
  </si>
  <si>
    <t>半袖の男子シャツ</t>
  </si>
  <si>
    <t>男用95ｃｍ</t>
  </si>
  <si>
    <t>95ｃｍ一等</t>
  </si>
  <si>
    <t>男子セーター</t>
  </si>
  <si>
    <t>プルオーバー､長袖､毛100%､無地､〔サイズ〕Ｍ､普通品</t>
  </si>
  <si>
    <t>毛糸のセーター</t>
  </si>
  <si>
    <t>羊毛100％中等（男性）</t>
  </si>
  <si>
    <t>銀珠　115CM男子</t>
  </si>
  <si>
    <t>羊毛100％中等</t>
  </si>
  <si>
    <t>婦人ブラウス(長袖)</t>
  </si>
  <si>
    <t>長袖､ポリエステル100%(ニットは除く)､無地､〔サイズ〕M､特殊な飾り付きは除く､普通品</t>
  </si>
  <si>
    <t>婦人ブラウス(半袖)</t>
  </si>
  <si>
    <t>半袖､ポリエステル100%(ニットは除く)､無地､〔サイズ〕M､特殊な飾り付きは除く､普通品</t>
  </si>
  <si>
    <t>婦人Ｔシャツ(長袖)</t>
  </si>
  <si>
    <t>長袖､ニット(綿100%)､無地､40番手程度､〔サイズ〕M､普通品</t>
  </si>
  <si>
    <t>婦人Ｔシャツ(半袖)</t>
  </si>
  <si>
    <t>半袖､ニット(綿100%)､プリント､40番手程度､〔サイズ〕M､普通品</t>
  </si>
  <si>
    <t>婦人セーター(長袖)</t>
  </si>
  <si>
    <t>カーデガン(ボタン付き)､長袖､毛100%､無地､〔サイズ〕Ｍ､普通品</t>
  </si>
  <si>
    <t>婦人セーター(半袖)</t>
  </si>
  <si>
    <t>プルオーバー､半袖､無地､「綿100%」､「綿･化学繊維混用」､「麻100%」又は「麻･化学繊維混用」､〔サイズ〕Ｍ､普通品</t>
  </si>
  <si>
    <t>子供Ｔシャツ(長袖)</t>
  </si>
  <si>
    <t>男児用､長袖､ニット(綿100%)､プリント､30番手程度､〔サイズ〕120又は130､普通品</t>
  </si>
  <si>
    <t>子供Ｔシャツ(半袖)</t>
  </si>
  <si>
    <t>男児用､半袖､ニット(綿100%)､プリント､30番手程度､〔サイズ〕120又は130､普通品</t>
  </si>
  <si>
    <t>子供セーター</t>
  </si>
  <si>
    <t>男児用､プルオーバー､長袖､アクリル70%･毛30%､無地､〔サイズ〕120又は130､普通品</t>
  </si>
  <si>
    <t>男子シャツ(半袖)</t>
  </si>
  <si>
    <t>半袖､メリヤス､綿100%､30～40番手程度、〔サイズ〕Ｍ､白､普通品</t>
  </si>
  <si>
    <t>厚手のメリヤスの肌着</t>
  </si>
  <si>
    <t>男子95ｃｍ</t>
  </si>
  <si>
    <t>男子シャツ(ランニング)</t>
  </si>
  <si>
    <t>ランニング､メリヤス､綿100%､30～40番手程度、〔サイズ〕Ｍ､白､普通品</t>
  </si>
  <si>
    <t>男子シャツ</t>
  </si>
  <si>
    <t>長袖､メリヤス､綿100%､30～40番手程度、〔サイズ〕Ｍ､白､普通品</t>
  </si>
  <si>
    <t>男子ブリーフ</t>
  </si>
  <si>
    <t>綿100%､30～40番手程度、インゴム､〔サイズ〕Ｍ､白､普通品</t>
  </si>
  <si>
    <t>男子ズボン下</t>
  </si>
  <si>
    <t>半ズボン下､メリヤス､綿100%､30～40番手程度、〔サイズ〕M､白､普通品</t>
  </si>
  <si>
    <t>男子パジャマ</t>
  </si>
  <si>
    <t>長袖､ニット(綿、化学繊維混用)､無地、〔サイズ〕M､普通品</t>
  </si>
  <si>
    <t>ブラジャー（輸入品）</t>
  </si>
  <si>
    <t>〔サイド〕パワーネット、〔カップ〕ナイロンレース､〔サイズ〕A70又はA75､中級品</t>
  </si>
  <si>
    <t>ブラジャー</t>
  </si>
  <si>
    <t>輸入品、フランス製、パンドー型、フルカップまたは3/4カップ、ナイロン・ポリウレタン混用､〔サイズ〕B70又はB80､中級品</t>
  </si>
  <si>
    <t>1枚</t>
  </si>
  <si>
    <t>婦人ショーツ</t>
  </si>
  <si>
    <t>メリヤス(綿100%)､30～40番手程度､〔サイズ〕M､白､普通品</t>
  </si>
  <si>
    <t>スリップ</t>
  </si>
  <si>
    <t>ナイロントリコット（ナイロン100%）､普通サイズ､中級品</t>
  </si>
  <si>
    <t>子供シャツ</t>
  </si>
  <si>
    <t>男児用､半袖､メリヤス(綿100%)､30番手程度､白､〔サイズ〕120又は130､普通品</t>
  </si>
  <si>
    <t>絹着尺地</t>
  </si>
  <si>
    <t>紋意匠(絹100%)､色無地､約16m､680～800g付き程度</t>
  </si>
  <si>
    <t>1反</t>
  </si>
  <si>
    <t>シルクの織物</t>
  </si>
  <si>
    <t>幅110ｃｍ花柄中等</t>
  </si>
  <si>
    <t>幅144ｃｍ</t>
  </si>
  <si>
    <t>幅110ｃｍ</t>
  </si>
  <si>
    <t>メートル</t>
  </si>
  <si>
    <t>さらし木綿①</t>
  </si>
  <si>
    <t>綿100%､上級品､20番手､幅35cm程度､長さ10cm程度</t>
  </si>
  <si>
    <t>人造絹糸の織物</t>
  </si>
  <si>
    <t>幅90ｃｍ</t>
  </si>
  <si>
    <t>メートル</t>
  </si>
  <si>
    <t>さらし木綿②</t>
  </si>
  <si>
    <t>色のある綿布</t>
  </si>
  <si>
    <t>幅80ｃｍ</t>
  </si>
  <si>
    <t>メートル</t>
  </si>
  <si>
    <t>さらし木綿③</t>
  </si>
  <si>
    <t>模様のある綿布</t>
  </si>
  <si>
    <t>幅85ｃｍ</t>
  </si>
  <si>
    <t>メートル</t>
  </si>
  <si>
    <t>婦人服地</t>
  </si>
  <si>
    <t>デシン(ポリエステル100%)､プリント､〔幅〕110cm程度､中級品</t>
  </si>
  <si>
    <t>ポリエステル</t>
  </si>
  <si>
    <t>幅112ｃｍ</t>
  </si>
  <si>
    <t>メートル</t>
  </si>
  <si>
    <t>男子背広服地</t>
  </si>
  <si>
    <t>ウーステッド(毛100%)､48～60番手双糸程度､中級､Ｗ幅</t>
  </si>
  <si>
    <t>ギャバジン</t>
  </si>
  <si>
    <t>純毛450ｇ　144ｃｍ</t>
  </si>
  <si>
    <t>メートル</t>
  </si>
  <si>
    <t>縫い糸</t>
  </si>
  <si>
    <t>カタン糸(綿100%)､50番､駒巻(1000m)</t>
  </si>
  <si>
    <t>1巻</t>
  </si>
  <si>
    <t>毛糸</t>
  </si>
  <si>
    <t>手編糸(毛100%)､先染､中細､上､玉巻</t>
  </si>
  <si>
    <t>500g</t>
  </si>
  <si>
    <t>純毛の糸</t>
  </si>
  <si>
    <t>双鹿273</t>
  </si>
  <si>
    <t>272　小囡牌　中粗</t>
  </si>
  <si>
    <t>純毛一級</t>
  </si>
  <si>
    <t>ｋｇ</t>
  </si>
  <si>
    <t>野球帽</t>
  </si>
  <si>
    <t>ニット(化学繊維100%)､球団マーク刺しゅう付き､〔サイズ〕Ｍ､普通品</t>
  </si>
  <si>
    <t>帽子</t>
  </si>
  <si>
    <t>ギャバジンの前進帽子</t>
  </si>
  <si>
    <t>円形　純毛</t>
  </si>
  <si>
    <t>サイズ　50-60</t>
  </si>
  <si>
    <t>頂</t>
  </si>
  <si>
    <t>ネクタイ</t>
  </si>
  <si>
    <t>絹100%､中級品</t>
  </si>
  <si>
    <t>ネクタイ</t>
  </si>
  <si>
    <t>パリ美糸</t>
  </si>
  <si>
    <t>金利来　輸入生地</t>
  </si>
  <si>
    <t>絹</t>
  </si>
  <si>
    <t>ネクタイ（輸入品）</t>
  </si>
  <si>
    <t>輸入品､イタリア製､幅ネクタイ､プリント柄､絹100%､中級品</t>
  </si>
  <si>
    <t>男子靴下（春夏物）</t>
  </si>
  <si>
    <t>春夏物､綿･化学繊維混用､柄物､〔サイズ〕25cm､普通品</t>
  </si>
  <si>
    <t>1足</t>
  </si>
  <si>
    <t>男子靴下</t>
  </si>
  <si>
    <t>男子スポーツ用　</t>
  </si>
  <si>
    <t>足</t>
  </si>
  <si>
    <t>男子靴下（秋冬物）</t>
  </si>
  <si>
    <t>秋冬物､毛･化学繊維混用､柄物､〔サイズ〕25cm､普通品</t>
  </si>
  <si>
    <t>パンティストッキング</t>
  </si>
  <si>
    <t>サポートタイプ､ナイロン･ポリウレタン混用､プレーン､中級品､特殊サイズは除く</t>
  </si>
  <si>
    <t>パンティストッキング（輸入品）</t>
  </si>
  <si>
    <t>輸入品、サポートタイプ､ナイロン･ポリウレタン混用､プレーン､装飾なし、普通サイズ、「ヘインズ｣</t>
  </si>
  <si>
    <t>婦人ソックス</t>
  </si>
  <si>
    <t>「化学繊維混用」又は「綿･化学繊維混用」､白､〔サイズ〕23cm､普通品</t>
  </si>
  <si>
    <t>婦人ソックス</t>
  </si>
  <si>
    <t>中級女性用靴下</t>
  </si>
  <si>
    <t>サイズ　25-25</t>
  </si>
  <si>
    <t>婦人白足袋</t>
  </si>
  <si>
    <t>白キャラコ(綿100%)､綿底､4枚こはぜ、22.5ｃｍ程度、「福助足袋」</t>
  </si>
  <si>
    <t>ベルト</t>
  </si>
  <si>
    <t>紳士用､牛皮､張り合わせ､〔幅〕3cm程度､フリーサイズ､中級品</t>
  </si>
  <si>
    <t>子供タイツ</t>
  </si>
  <si>
    <t>女児用､「ナイロン100%」又は「ナイロン･ポリウレタン混用」､無地､〔サイズ〕95又は105</t>
  </si>
  <si>
    <t>男子靴</t>
  </si>
  <si>
    <t>短靴､黒､〔甲〕牛皮､〔底〕合成ゴム張付底､25cm程度､中級品</t>
  </si>
  <si>
    <t>男子皮靴</t>
  </si>
  <si>
    <t>牛の皮</t>
  </si>
  <si>
    <t>短靴､黒､〔甲〕合成皮革､〔底〕合成底､25cm程度､中級品</t>
  </si>
  <si>
    <t>男子靴（輸入品）</t>
  </si>
  <si>
    <t>輸入品、スリップオン、甲・底とも皮製、縫い付け底、普通サイズ、中級品、「モレスキー」</t>
  </si>
  <si>
    <t>ゴム長靴</t>
  </si>
  <si>
    <t>パンプス､中高ヒール､〔甲〕牛皮､〔底〕合成ゴム張付底､23 1/2cm程度､中級品</t>
  </si>
  <si>
    <t>婦人靴</t>
  </si>
  <si>
    <t>半長、メリヤス裏付け、黒底、25ｃｍ程度</t>
  </si>
  <si>
    <t>皮靴</t>
  </si>
  <si>
    <t>牛革製（女性用）</t>
  </si>
  <si>
    <t>羊の皮　　女性用</t>
  </si>
  <si>
    <t>サイズ　25-26</t>
  </si>
  <si>
    <t>運動靴</t>
  </si>
  <si>
    <t>テニス又はローバスタイプ、綿布地、白、ひも付き、ゴム底、24.5ｃｍ程度、中級品</t>
  </si>
  <si>
    <t>運動靴</t>
  </si>
  <si>
    <t>大白網</t>
  </si>
  <si>
    <t>学童用､ジョギングタイプ､ナイロン製､柄物､マジックテープ付き､合成樹脂底､20cm程度</t>
  </si>
  <si>
    <t>子供靴</t>
  </si>
  <si>
    <t>女児用､合成皮革製､ボタン付き､19cm程度</t>
  </si>
  <si>
    <t>子供用皮靴</t>
  </si>
  <si>
    <t>豚の皮　16-18ｃｍ</t>
  </si>
  <si>
    <t>婦人草履</t>
  </si>
  <si>
    <t>牛皮表､キルク芯､皮底､共鼻緒付き､かかとの高さ3cm程度､中級品</t>
  </si>
  <si>
    <t>婦人サンダル</t>
  </si>
  <si>
    <t>合成樹脂製､〔甲〕バンド</t>
  </si>
  <si>
    <t>皮製のサンダル</t>
  </si>
  <si>
    <t>仕立代</t>
  </si>
  <si>
    <t>背広服シングル上下､普通仕立て､〔裏地〕キュプラ100%</t>
  </si>
  <si>
    <t>針仕事</t>
  </si>
  <si>
    <t>洗濯代</t>
  </si>
  <si>
    <t>ワイシャツ､（カッター）配達、料金後払い</t>
  </si>
  <si>
    <t>背広服上下､ドライクリーニング､配達、料金後払い</t>
  </si>
  <si>
    <t>洗濯</t>
  </si>
  <si>
    <t>ドライ</t>
  </si>
  <si>
    <t>回</t>
  </si>
  <si>
    <t>靴修理代</t>
  </si>
  <si>
    <t>婦人パンプス､かかと(合成ゴムリフト)修理</t>
  </si>
  <si>
    <t>靴の修理</t>
  </si>
  <si>
    <t>婦人靴のかかとの修理</t>
  </si>
  <si>
    <t>靴底の交換</t>
  </si>
  <si>
    <t>感冒薬</t>
  </si>
  <si>
    <t>総合感冒剤､「新ルル－A錠(60錠入り)」</t>
  </si>
  <si>
    <t>カゼ薬</t>
  </si>
  <si>
    <t>感冒通</t>
  </si>
  <si>
    <t>速効10粒</t>
  </si>
  <si>
    <t>感冒沖剤12ｇ</t>
  </si>
  <si>
    <t>解熱鎮痛剤､「バファリンA(24錠入り)」</t>
  </si>
  <si>
    <t>胃腸薬</t>
  </si>
  <si>
    <t>健胃消化剤、「太田胃散、缶入り(160g入り)」、散剤</t>
  </si>
  <si>
    <t>胃腸薬</t>
  </si>
  <si>
    <t>三九胃泰6個入り</t>
  </si>
  <si>
    <t>雷尼替丁30×0.15ｇ</t>
  </si>
  <si>
    <t>三九胃泰</t>
  </si>
  <si>
    <t>複合胃腸剤､「パンシロン新胃腸薬(20包入り)」、顆粒状</t>
  </si>
  <si>
    <t>ビタミン剤</t>
  </si>
  <si>
    <t>総合ビタミン剤､「パンビタンハイ（120錠入り）」</t>
  </si>
  <si>
    <t>栄養を補給する強壮剤</t>
  </si>
  <si>
    <t>人参蜂王奨　10XL</t>
  </si>
  <si>
    <t>10本</t>
  </si>
  <si>
    <t>人参蜂王奨10×１　（箱）</t>
  </si>
  <si>
    <t>箱</t>
  </si>
  <si>
    <t>混合ビタミン剤､「アリナミンA25（80錠入り）」糖衣錠、</t>
  </si>
  <si>
    <t>ドリンク剤</t>
  </si>
  <si>
    <t>医薬品、瓶入り(100ml入り)､「リポビタンＤ」</t>
  </si>
  <si>
    <t>皮膚病薬</t>
  </si>
  <si>
    <t>ポリ容器入り(35g入り)､「メンソレータム」</t>
  </si>
  <si>
    <t>はり薬</t>
  </si>
  <si>
    <t>消炎鎮痛貼付剤､普通判､紙箱入り(40枚入り)､「サロンパスＡe」又は「トクホンＡ］</t>
  </si>
  <si>
    <t>口中剤</t>
  </si>
  <si>
    <t>口中清涼剤､「仁丹､銀粒､箱入り(1,080粒入り)」</t>
  </si>
  <si>
    <t>漢方薬</t>
  </si>
  <si>
    <t>婦人薬､せんじ薬､「中将湯(24日分)」</t>
  </si>
  <si>
    <t>（漢方薬材と製剤）</t>
  </si>
  <si>
    <t>浴用剤</t>
  </si>
  <si>
    <t>薬用入浴剤､「バスクリン（880g入り）」</t>
  </si>
  <si>
    <t>生理用紙綿</t>
  </si>
  <si>
    <t>普通用､51個入り、「ソフィ」又は「ロリエ」</t>
  </si>
  <si>
    <t>ガーゼ付きばんそうこう</t>
  </si>
  <si>
    <t>救急ばんそうこう､紙箱入り､「バンドエイド(25枚入り)」</t>
  </si>
  <si>
    <t>医療用布テープ</t>
  </si>
  <si>
    <t>小</t>
  </si>
  <si>
    <t>2.5×100ｃｍ</t>
  </si>
  <si>
    <t>眼鏡</t>
  </si>
  <si>
    <t>〔レンズ〕プラスチックレンズ､球面レンズ､度数+-4.00､「HOYAハイルックス　ハードマルチコート」､「ニコンライト70ハードクリアコート」又は「セイコプラックス･ダイヤマルチコートⅡ」､〔フレーム〕男子用､メタルフレーム､中級品､加工料を含む</t>
  </si>
  <si>
    <t>1式</t>
  </si>
  <si>
    <t>メガネ</t>
  </si>
  <si>
    <t>中級　サングラス</t>
  </si>
  <si>
    <t>野尻1000</t>
  </si>
  <si>
    <t>人造水晶</t>
  </si>
  <si>
    <t>副</t>
  </si>
  <si>
    <t>体温計</t>
  </si>
  <si>
    <t>平型､容器付き、「仁丹印」又は「東芝印ネオブルーA」</t>
  </si>
  <si>
    <t>体温計</t>
  </si>
  <si>
    <t>普通　脇の下</t>
  </si>
  <si>
    <t>口腔（プラスチック）</t>
  </si>
  <si>
    <t>紙おむつ</t>
  </si>
  <si>
    <t>乳幼児用､Ｌサイズ(36枚入り)､「ムーニーパワースリム」､又は「メリーズ（花王）」</t>
  </si>
  <si>
    <t>眼鏡フレーム</t>
  </si>
  <si>
    <t>輸入品､男子用､セルフレーム､「ダンヒル(6060)」</t>
  </si>
  <si>
    <t>コンタクトレンズ</t>
  </si>
  <si>
    <t>ハードタイプ(酸素透過性)､近視用､「メニコンO2-32」又は「シードHi-O2」</t>
  </si>
  <si>
    <t>コンタクトレンズ用剤</t>
  </si>
  <si>
    <t>ハードコンタクトレンズ用､清浄保存液、ポリ容器入り（100ｍｌ入り）、「メニコンO2ケア」</t>
  </si>
  <si>
    <t>血圧計</t>
  </si>
  <si>
    <t>電子式（オシロメトリック方式､自動加圧デジタル表示）､特殊機能付きは除く</t>
  </si>
  <si>
    <t>血圧計</t>
  </si>
  <si>
    <t>国産</t>
  </si>
  <si>
    <t>コンタクトレンズ用剤</t>
  </si>
  <si>
    <t>ハードコンタクトレンズ用､洗浄保存液､ポリ容器入り(100ml入り)､「メニコンO2ケア」</t>
  </si>
  <si>
    <t>診察料(国保1)</t>
  </si>
  <si>
    <t>被保険者(世帯主)の一部負担金の割合</t>
  </si>
  <si>
    <t>1回</t>
  </si>
  <si>
    <t>病院の受付</t>
  </si>
  <si>
    <t>外来患者の診察</t>
  </si>
  <si>
    <t>診察料(国保2)</t>
  </si>
  <si>
    <t>被保険者(家族)の一部負担金の割合</t>
  </si>
  <si>
    <t>注射</t>
  </si>
  <si>
    <t>筋肉の注射</t>
  </si>
  <si>
    <t>入院費（国立）</t>
  </si>
  <si>
    <t>正常分娩料、入院日数8日、国立病院</t>
  </si>
  <si>
    <t>入院費（公立）</t>
  </si>
  <si>
    <t>正常分娩料、入院日数8日、公立病院</t>
  </si>
  <si>
    <t>入院費（国立、入院料）</t>
  </si>
  <si>
    <t>国立病院、入院料、入院日数8日</t>
  </si>
  <si>
    <t>入院</t>
  </si>
  <si>
    <t>普通</t>
  </si>
  <si>
    <t>自費</t>
  </si>
  <si>
    <t>天</t>
  </si>
  <si>
    <t>入院費（国立、分娩料）</t>
  </si>
  <si>
    <t>国立病院、正常分娩料</t>
  </si>
  <si>
    <t>入院費（公立、入院料）</t>
  </si>
  <si>
    <t>公立病院、入院料、入院日数8日</t>
  </si>
  <si>
    <t>入院費（公立、分娩料）</t>
  </si>
  <si>
    <t>公立病院、正常分娩料</t>
  </si>
  <si>
    <t>マッサージ料金</t>
  </si>
  <si>
    <t>保険適用外の全身マッサージ､施術時間1時間程度</t>
  </si>
  <si>
    <t>物理療法</t>
  </si>
  <si>
    <t>回</t>
  </si>
  <si>
    <t>市内電車賃</t>
  </si>
  <si>
    <t>市内路面電車運賃</t>
  </si>
  <si>
    <t>鉄道運賃</t>
  </si>
  <si>
    <t>旅客鉄道(JR以外)､大人､片道､普通旅客運賃､区間制又は対キロ区間制</t>
  </si>
  <si>
    <t>汽車</t>
  </si>
  <si>
    <t>100キロ</t>
  </si>
  <si>
    <t>上海―北京</t>
  </si>
  <si>
    <t>人ｋｇ</t>
  </si>
  <si>
    <t>旅客鉄道(JR以外)､大人､通学定期旅客運賃､10km</t>
  </si>
  <si>
    <t>1か月</t>
  </si>
  <si>
    <t>旅客鉄道(JR以外)､大人､通勤定期旅客運賃､15km</t>
  </si>
  <si>
    <t>地下鉄</t>
  </si>
  <si>
    <t>バス代（均一制）</t>
  </si>
  <si>
    <t>一般乗合旅客自動車運賃､大人､均一制</t>
  </si>
  <si>
    <t>バス</t>
  </si>
  <si>
    <t>市内定期</t>
  </si>
  <si>
    <t>普通１枚</t>
  </si>
  <si>
    <t>タクシー代（初乗距離）</t>
  </si>
  <si>
    <t>タクシー運賃、距離制､小型自動車、小型車又は中型車</t>
  </si>
  <si>
    <t>タクシ</t>
  </si>
  <si>
    <t>10キロ</t>
  </si>
  <si>
    <t>桑塔納</t>
  </si>
  <si>
    <t>タクシー代（初乗運賃）</t>
  </si>
  <si>
    <t>ｍ</t>
  </si>
  <si>
    <t>タクシー代（加算運賃）</t>
  </si>
  <si>
    <t>タクシー代（加算距離）</t>
  </si>
  <si>
    <t>航空運賃</t>
  </si>
  <si>
    <t>大人、片道、普通運賃、東京～札幌</t>
  </si>
  <si>
    <t>航空券</t>
  </si>
  <si>
    <t>北京―上海エコノミ</t>
  </si>
  <si>
    <t>エコノミ</t>
  </si>
  <si>
    <t>自転車</t>
  </si>
  <si>
    <t>ミニサイクル､24型</t>
  </si>
  <si>
    <t>自転車</t>
  </si>
  <si>
    <t>永久26型普通</t>
  </si>
  <si>
    <t>永久301型普通</t>
  </si>
  <si>
    <t>660ｍｍ</t>
  </si>
  <si>
    <t>自動車ガソリン</t>
  </si>
  <si>
    <t>現金売り､レギュラーガソリン</t>
  </si>
  <si>
    <t>1 l</t>
  </si>
  <si>
    <t>現金売り､プレミアムガソリン</t>
  </si>
  <si>
    <t>自動車タイヤ</t>
  </si>
  <si>
    <t>小型乗用車用､〔サイズ〕155SR13、スチールラジアル､チューブレスタイヤ､</t>
  </si>
  <si>
    <t>自動車ワックス</t>
  </si>
  <si>
    <t>ねり状､缶入り300g又は320g入り)､「フッソ3ホワイト（ソフト99）」､「新耐久WAXコートホワイト（ウィルソン）」又は「フッソホワイト（ジョンソン）」</t>
  </si>
  <si>
    <t>自動車整備費</t>
  </si>
  <si>
    <t>乗用車1,500ccクラス､自動車点検基準による12か月定期点検</t>
  </si>
  <si>
    <t>マフラー交換､「トヨタカローラ4ドアセダン1500」</t>
  </si>
  <si>
    <t>パンク修理､乗用車(1,000～2,000ccクラス)</t>
  </si>
  <si>
    <t>1か所</t>
  </si>
  <si>
    <t>自動車オイル交換料</t>
  </si>
  <si>
    <t>エンジンオイル交換（オイルエレメントの交換及び清掃等は除く）､排気量1.5ｌクラス､オイル代(オイル量 3l )を含む､オイル中級品</t>
  </si>
  <si>
    <t>車庫借料</t>
  </si>
  <si>
    <t>月ぎめ駐車料金､屋根なし駐車場､アスファルト舗装､小型自動車</t>
  </si>
  <si>
    <t>駐車料金</t>
  </si>
  <si>
    <t>時間貸し駐車料金､小型自動車､昼間</t>
  </si>
  <si>
    <t>1時間</t>
  </si>
  <si>
    <t>通話料</t>
  </si>
  <si>
    <t>電話使用料､度数料金局加入電話､単独電話､住宅用</t>
  </si>
  <si>
    <t>1か月</t>
  </si>
  <si>
    <t>通話料</t>
  </si>
  <si>
    <t>公衆電話料</t>
  </si>
  <si>
    <t>3分</t>
  </si>
  <si>
    <t>市内電話</t>
  </si>
  <si>
    <t>公衆電話</t>
  </si>
  <si>
    <t>公衆電話　3分間</t>
  </si>
  <si>
    <t>運送料</t>
  </si>
  <si>
    <t>宅配便運賃､重量10kg､普通サイズ､同一地帯内運送</t>
  </si>
  <si>
    <t>郵便料</t>
  </si>
  <si>
    <t>第２種（通常はがき）</t>
  </si>
  <si>
    <t>第１種（封書）定形郵便物25ｇまで</t>
  </si>
  <si>
    <t>普通郵便</t>
  </si>
  <si>
    <t>市外普通</t>
  </si>
  <si>
    <t>通</t>
  </si>
  <si>
    <t>速達料、通常郵便物、250ｇまで</t>
  </si>
  <si>
    <t>書留料、現金以外、損害要補償額１万円まで</t>
  </si>
  <si>
    <t>小包（普通小包）、第１地帯（市内を除く）、2㎏</t>
  </si>
  <si>
    <t>小包料金</t>
  </si>
  <si>
    <t>100キロ普通北京―石家荘</t>
  </si>
  <si>
    <t>100キロ普通</t>
  </si>
  <si>
    <t>電話機</t>
  </si>
  <si>
    <t>コードレス留守番電話機､親機(コード付き受話器)･子機(コードレス)各1台セット</t>
  </si>
  <si>
    <t>電話機</t>
  </si>
  <si>
    <t>868VIII</t>
  </si>
  <si>
    <t>三洋-360</t>
  </si>
  <si>
    <t>中級</t>
  </si>
  <si>
    <t>ＰＴＡ会費</t>
  </si>
  <si>
    <t>小学校ＰＴＡ会費､ＰＴＡ会則による会費､公立小学校</t>
  </si>
  <si>
    <t>中学校ＰＴＡ会費､ＰＴＡ会則による会費､公立中学校</t>
  </si>
  <si>
    <t>中学校授業料</t>
  </si>
  <si>
    <t>私立中学校、授業料</t>
  </si>
  <si>
    <t>授業料と雑費</t>
  </si>
  <si>
    <t>中学生</t>
  </si>
  <si>
    <t>学期</t>
  </si>
  <si>
    <t>私立中学校、入学金</t>
  </si>
  <si>
    <t>私立中学校、施設費</t>
  </si>
  <si>
    <t>高等学校授業料</t>
  </si>
  <si>
    <t>公立高等学校、全日制、普通科、授業料</t>
  </si>
  <si>
    <t>高校生</t>
  </si>
  <si>
    <t>公立高等学校、全日制、普通科、入学金</t>
  </si>
  <si>
    <t>公立高等学校、全日制、普通科、施設費</t>
  </si>
  <si>
    <t>教科書</t>
  </si>
  <si>
    <t>国語１</t>
  </si>
  <si>
    <t>数学１</t>
  </si>
  <si>
    <t>英語１</t>
  </si>
  <si>
    <t>高校語学第一冊</t>
  </si>
  <si>
    <t>冊</t>
  </si>
  <si>
    <t>月謝(学習塾)</t>
  </si>
  <si>
    <t>学習塾､中学生を対象とした塾､2年生､学習内容が補習又は進学､学習科目2科目､週2～3回</t>
  </si>
  <si>
    <t>月謝(学習塾・入塾金)</t>
  </si>
  <si>
    <t>入塾金、学習塾（中学生を対象とした塾､2年生､学習内容が補習又は進学､学習科目2科目､週2～3回</t>
  </si>
  <si>
    <t>テレビ</t>
  </si>
  <si>
    <t>カラーテレビ､21型､テーブルタイプ、音声多重受信装置内蔵、スピーカー2個又は4個、リモコン付き、ビデオ入力端子付き、別売りのテレビ台は除く</t>
  </si>
  <si>
    <t>カラーテレビ</t>
  </si>
  <si>
    <t>牡丹54ｃｍC10A</t>
  </si>
  <si>
    <t>直角</t>
  </si>
  <si>
    <t>54ｃｍ</t>
  </si>
  <si>
    <t>ステレオ</t>
  </si>
  <si>
    <t>ﾐﾆｺﾝﾎﾟｰﾈﾝﾄｽﾃﾚｵｾｯﾄ､〔ﾌﾟﾚｰﾔｰ部〕CDﾌﾟﾚｰﾔｰ､〔ｱﾝﾌﾟ部〕実用最大出力40W+40W～60W+60W､〔ﾁｭｰﾅｰ部〕FM/AM､〔カセットデッキ部〕ダブルカセット、〔スピーカー部〕最大入力60～100W</t>
  </si>
  <si>
    <t>ラジオ・ステレオ</t>
  </si>
  <si>
    <t>飛利普</t>
  </si>
  <si>
    <t>愛華　800W</t>
  </si>
  <si>
    <t>テープレコーダー</t>
  </si>
  <si>
    <t>CDﾌﾟﾚｰﾔｰ付きﾗｼﾞｵｶｾｯﾄﾃｰﾌﾟﾚｺｰﾀﾞｰ､ﾘﾓｺﾝ付き､2ﾊﾞﾝﾄﾞ､ﾀﾞﾌﾞﾙｶｾｯﾄ､ｽﾋﾟｰｶｰ2～4個､特殊機能付きは除く</t>
  </si>
  <si>
    <t>ラジカセ</t>
  </si>
  <si>
    <t>日本３都市小売物価調査</t>
  </si>
  <si>
    <t>対応する中国小売物価調査</t>
  </si>
  <si>
    <t>ｺｰﾄﾞ</t>
  </si>
  <si>
    <t>品        名</t>
  </si>
  <si>
    <t>銘                 柄</t>
  </si>
  <si>
    <t>単位</t>
  </si>
  <si>
    <t>ｺｰﾄﾞ</t>
  </si>
  <si>
    <t>分類と名称</t>
  </si>
  <si>
    <t>産地銘柄規格等級</t>
  </si>
  <si>
    <t>計量単位</t>
  </si>
  <si>
    <t>３都市平均 *</t>
  </si>
  <si>
    <t>北京</t>
  </si>
  <si>
    <t>上海</t>
  </si>
  <si>
    <t>長春</t>
  </si>
  <si>
    <t>3都市平均 *</t>
  </si>
  <si>
    <t>うるち米</t>
  </si>
  <si>
    <t>国内産､精米、特</t>
  </si>
  <si>
    <t>10kg</t>
  </si>
  <si>
    <t>米</t>
  </si>
  <si>
    <t>円粒二号</t>
  </si>
  <si>
    <t>特二白梗</t>
  </si>
  <si>
    <t>標準一</t>
  </si>
  <si>
    <t>ｋｇ</t>
  </si>
  <si>
    <t>国内産､精米、上</t>
  </si>
  <si>
    <t>国内産､精米､中</t>
  </si>
  <si>
    <t>精米､標準価格米</t>
  </si>
  <si>
    <t>精米､外国産100%</t>
  </si>
  <si>
    <t>もち米</t>
  </si>
  <si>
    <t>国内産､精米</t>
  </si>
  <si>
    <t>1kg</t>
  </si>
  <si>
    <t>もち米</t>
  </si>
  <si>
    <t>標準二</t>
  </si>
  <si>
    <t>標一白元</t>
  </si>
  <si>
    <t>食パン</t>
  </si>
  <si>
    <t>普通品</t>
  </si>
  <si>
    <t>パン</t>
  </si>
  <si>
    <t>ビタミン140ｇ</t>
  </si>
  <si>
    <t>一級</t>
  </si>
  <si>
    <t>ｋｇ</t>
  </si>
  <si>
    <t>あんパン</t>
  </si>
  <si>
    <t>こしあん入り､丸型</t>
  </si>
  <si>
    <t>100g</t>
  </si>
  <si>
    <t>ゆでうどん</t>
  </si>
  <si>
    <t>切りそろえたうどん</t>
  </si>
  <si>
    <t>富強粉（普通）</t>
  </si>
  <si>
    <t>ｋｇ</t>
  </si>
  <si>
    <t>干しうどん</t>
  </si>
  <si>
    <t>中</t>
  </si>
  <si>
    <t>乾麺・干しうどん</t>
  </si>
  <si>
    <t>切りそろえたうどん富強粉</t>
  </si>
  <si>
    <t>富強粉</t>
  </si>
  <si>
    <t>ｋｇ</t>
  </si>
  <si>
    <t>スパゲッティ</t>
  </si>
  <si>
    <t>袋入り(300g入り)､JAS規格品</t>
  </si>
  <si>
    <t>1袋</t>
  </si>
  <si>
    <t>輸入品､袋入り(450g入り)､「ブイトーニ」</t>
  </si>
  <si>
    <t>即席中華めん</t>
  </si>
  <si>
    <t>即席中華めん､袋入り(100ｇ入り）、JAS規格品</t>
  </si>
  <si>
    <t>生中華めん</t>
  </si>
  <si>
    <t>3食入り(360g入り程度)､普通品</t>
  </si>
  <si>
    <t>小麦粉</t>
  </si>
  <si>
    <t>薄力粉､1等粉</t>
  </si>
  <si>
    <t>もち</t>
  </si>
  <si>
    <t>包装生もち</t>
  </si>
  <si>
    <t>まぐろ</t>
  </si>
  <si>
    <t>きわだ､切り身(刺身用)､赤身</t>
  </si>
  <si>
    <t>あじ</t>
  </si>
  <si>
    <t>まあじ､丸(長さ約15cm以上)</t>
  </si>
  <si>
    <t>いわし</t>
  </si>
  <si>
    <t>まいわし､丸(長さ約12cm以上)</t>
  </si>
  <si>
    <t>かつお</t>
  </si>
  <si>
    <t>切り身(刺身用)</t>
  </si>
  <si>
    <t>かれい</t>
  </si>
  <si>
    <t>まがれい､丸(長さ約25～35cm)</t>
  </si>
  <si>
    <t>さけ</t>
  </si>
  <si>
    <t>冷凍､切り身</t>
  </si>
  <si>
    <t>さば</t>
  </si>
  <si>
    <t>丸(長さ約25～35cm)</t>
  </si>
  <si>
    <t>さんま</t>
  </si>
  <si>
    <t>丸(長さ約25cm以上)</t>
  </si>
  <si>
    <t>たら</t>
  </si>
  <si>
    <t>まだら､切り身(甘塩)</t>
  </si>
  <si>
    <t>たい</t>
  </si>
  <si>
    <t>まだい､丸(長さ約20cm以上)</t>
  </si>
  <si>
    <t>ぶり</t>
  </si>
  <si>
    <t>切り身</t>
  </si>
  <si>
    <t>いか</t>
  </si>
  <si>
    <t>するめいか</t>
  </si>
  <si>
    <t>たこ</t>
  </si>
  <si>
    <t>まだこ(ゆでもの)</t>
  </si>
  <si>
    <t>えび</t>
  </si>
  <si>
    <t>輸入品､冷凍(解凍ものを含む)､パック包装､〔長さ〕無頭8～10cm</t>
  </si>
  <si>
    <t>エビ</t>
  </si>
  <si>
    <t>養殖エビ中等</t>
  </si>
  <si>
    <t>海条エビ80-90匹/0.5ｋｇ</t>
  </si>
  <si>
    <t>上等</t>
  </si>
  <si>
    <t>あさり</t>
  </si>
  <si>
    <t>殻付き</t>
  </si>
  <si>
    <t>かき(貝)</t>
  </si>
  <si>
    <t>まがき､むき身</t>
  </si>
  <si>
    <t>ほたて貝</t>
  </si>
  <si>
    <t>養殖もの､むき身(ゆでもの)</t>
  </si>
  <si>
    <t>塩さけ</t>
  </si>
  <si>
    <t>たらこ</t>
  </si>
  <si>
    <t>すけそうだらの子､並</t>
  </si>
  <si>
    <t>しらす干し</t>
  </si>
  <si>
    <t>並</t>
  </si>
  <si>
    <t>干しあじ</t>
  </si>
  <si>
    <t>まあじ､開き､並(大阪:うる目いわし)</t>
  </si>
  <si>
    <t>丸干しいわし</t>
  </si>
  <si>
    <t>まいわし(長さ約12cm)､並</t>
  </si>
  <si>
    <t>煮干し</t>
  </si>
  <si>
    <t>かたくちいわし､小羽(約6cm)､上</t>
  </si>
  <si>
    <t>するめ</t>
  </si>
  <si>
    <t>するめいか、上</t>
  </si>
  <si>
    <t>ししゃも</t>
  </si>
  <si>
    <t>子持ちししゃも､パック入り(8～12匹入り)､並</t>
  </si>
  <si>
    <t>さつま揚げ</t>
  </si>
  <si>
    <t>ちくわ</t>
  </si>
  <si>
    <t>焼きちくわ(冷凍ものを除く)､並</t>
  </si>
  <si>
    <t>かまぼこ</t>
  </si>
  <si>
    <t>小板付き､中</t>
  </si>
  <si>
    <t>魚肉ソーセージ</t>
  </si>
  <si>
    <t>普通魚肉ソーセージ、JAS規格品、1本約100ｇ</t>
  </si>
  <si>
    <t>かつお節</t>
  </si>
  <si>
    <t>本節、本干し、上</t>
  </si>
  <si>
    <t>100ｇ</t>
  </si>
  <si>
    <t>いかくん製</t>
  </si>
  <si>
    <t>リング状､袋入り（55-85ｇ入り）</t>
  </si>
  <si>
    <t>塩辛</t>
  </si>
  <si>
    <t>いかの塩辛､並</t>
  </si>
  <si>
    <t>魚みそ漬</t>
  </si>
  <si>
    <t>さわら</t>
  </si>
  <si>
    <t>あさりつくだ煮</t>
  </si>
  <si>
    <t>さけ缶詰</t>
  </si>
  <si>
    <t>水煮､ツナ2号缶(190g入り)</t>
  </si>
  <si>
    <t>1缶</t>
  </si>
  <si>
    <t>魚の缶詰</t>
  </si>
  <si>
    <t>砂丁魚280ｇ</t>
  </si>
  <si>
    <t>風尾魚184ｇ</t>
  </si>
  <si>
    <t>280ｇ</t>
  </si>
  <si>
    <t>個</t>
  </si>
  <si>
    <t>まぐろ缶詰</t>
  </si>
  <si>
    <t>油漬､きはだまぐろ､フレーク､P4号缶(80g入り)</t>
  </si>
  <si>
    <t>牛肉</t>
  </si>
  <si>
    <t>ロース</t>
  </si>
  <si>
    <t>牛肉</t>
  </si>
  <si>
    <t>骨なしの肉</t>
  </si>
  <si>
    <t>コウギュウの後足の肉(骨なし）</t>
  </si>
  <si>
    <t>肩肉</t>
  </si>
  <si>
    <t>輸入品､チルド(冷蔵)､ロース(肩ロースは除く)</t>
  </si>
  <si>
    <t>豚肉</t>
  </si>
  <si>
    <t>豚肉</t>
  </si>
  <si>
    <t>骨なし皮付きのでん部の肉</t>
  </si>
  <si>
    <t>骨なし皮付きの凍り肉</t>
  </si>
  <si>
    <t>鶏肉</t>
  </si>
  <si>
    <t>ブロイラー､もも肉</t>
  </si>
  <si>
    <t>鶏</t>
  </si>
  <si>
    <t>西装鶏</t>
  </si>
  <si>
    <t>凍り肉一等</t>
  </si>
  <si>
    <t>羊肉</t>
  </si>
  <si>
    <t>輸入肉、ラム</t>
  </si>
  <si>
    <t>骨なし皮付きの後足の肉</t>
  </si>
  <si>
    <t>レバー</t>
  </si>
  <si>
    <t>豚レバー</t>
  </si>
  <si>
    <t>ハム</t>
  </si>
  <si>
    <t>プレスハム､JAS規格品･上級</t>
  </si>
  <si>
    <t>加工済みのすぐ食べられる肉</t>
  </si>
  <si>
    <t>焼き豚の肉</t>
  </si>
  <si>
    <t>塩水方腿（品質が優良）</t>
  </si>
  <si>
    <t>ロースハム､JAS規格品･標準</t>
  </si>
  <si>
    <t>ソーセージ</t>
  </si>
  <si>
    <t>ウインナーソーセージ､袋入り､JAS規格品･上級</t>
  </si>
  <si>
    <t>肉のソーセージ</t>
  </si>
  <si>
    <t>卵白ソーセージ</t>
  </si>
  <si>
    <t>薫紅腸（品質が優良）</t>
  </si>
  <si>
    <t>ベーコン</t>
  </si>
  <si>
    <t>ベーコン､豚のわき腹肉加工､JAS規格品･標準</t>
  </si>
  <si>
    <t>コンビーフ缶詰</t>
  </si>
  <si>
    <t>CB　3号缶（100ｇ入り）</t>
  </si>
  <si>
    <t>肉の缶詰</t>
  </si>
  <si>
    <t>豚肉缶詰397ｇ</t>
  </si>
  <si>
    <t>豚肉缶詰340ｇ</t>
  </si>
  <si>
    <t>豚肉缶詰390ｇ</t>
  </si>
  <si>
    <t>牛乳</t>
  </si>
  <si>
    <t>牛乳(加工乳､特別牛乳及び乳飲料を除く)､配達1本月ぎめ､瓶詰(200ml入り)､瓶代を除く</t>
  </si>
  <si>
    <t>1本</t>
  </si>
  <si>
    <t>ミルク</t>
  </si>
  <si>
    <t>消毒　袋入り</t>
  </si>
  <si>
    <t>上海産227ｇ　瓶入り</t>
  </si>
  <si>
    <t>250ｇ　袋入り</t>
  </si>
  <si>
    <t>本（袋）</t>
  </si>
  <si>
    <t>牛乳(加工乳､特別牛乳及び乳飲料を除く)､店頭売り､紙容器入り(1,000ml入り)</t>
  </si>
  <si>
    <t>粉ミルク</t>
  </si>
  <si>
    <t>調整粉乳､缶入り(980g入り)､「ソフトカード明治コナミルク  ほほえみ」</t>
  </si>
  <si>
    <t>粉ミルク</t>
  </si>
  <si>
    <t>全脂淡454ｇ袋入り</t>
  </si>
  <si>
    <t>400ｇ　袋入り</t>
  </si>
  <si>
    <t>全脂　500ｇ</t>
  </si>
  <si>
    <t>袋</t>
  </si>
  <si>
    <t>バター</t>
  </si>
  <si>
    <t>カルトン入り(225g入り)</t>
  </si>
  <si>
    <t>1箱</t>
  </si>
  <si>
    <t>チーズ</t>
  </si>
  <si>
    <t>プロセスチーズ､固形､カルトン入り(225g入り)､「雪印北海道チーズ」</t>
  </si>
  <si>
    <t>輸入品､ナチュラルチーズ､カマンベールチーズ､缶入り(125g入り)､「ジェラール」</t>
  </si>
  <si>
    <t>ヨーグルト</t>
  </si>
  <si>
    <t>プレーンヨーグルト､ポリ容器入り(500g又は520g入り)</t>
  </si>
  <si>
    <t>1個</t>
  </si>
  <si>
    <t>鶏卵</t>
  </si>
  <si>
    <t>1個約60g</t>
  </si>
  <si>
    <t>新鮮卵</t>
  </si>
  <si>
    <t>鶏卵新鮮完全</t>
  </si>
  <si>
    <t>ｋｇ</t>
  </si>
  <si>
    <t>キャベツ</t>
  </si>
  <si>
    <t>キャベツ</t>
  </si>
  <si>
    <t>一等</t>
  </si>
  <si>
    <t>ｋｇ</t>
  </si>
  <si>
    <t>ほうれんそう</t>
  </si>
  <si>
    <t>ほうれん草</t>
  </si>
  <si>
    <t>はくさい</t>
  </si>
  <si>
    <t>山東菜を除く</t>
  </si>
  <si>
    <t>白菜</t>
  </si>
  <si>
    <t>ねぎ</t>
  </si>
  <si>
    <t>長ネギ</t>
  </si>
  <si>
    <t>レタス</t>
  </si>
  <si>
    <t>玉レタス</t>
  </si>
  <si>
    <t>もやし</t>
  </si>
  <si>
    <t>だいずもやしを除く</t>
  </si>
  <si>
    <t>もやし</t>
  </si>
  <si>
    <t>ブロッコリー</t>
  </si>
  <si>
    <t>かんしょ</t>
  </si>
  <si>
    <t>ばれいしょ</t>
  </si>
  <si>
    <t>さといも</t>
  </si>
  <si>
    <t>こいも､土付き</t>
  </si>
  <si>
    <t>だいこん</t>
  </si>
  <si>
    <t>大根</t>
  </si>
  <si>
    <t>にんじん</t>
  </si>
  <si>
    <t>ニンジン</t>
  </si>
  <si>
    <t>ごぼう</t>
  </si>
  <si>
    <t>たまねぎ</t>
  </si>
  <si>
    <t>玉ねぎ</t>
  </si>
  <si>
    <t>かぶ</t>
  </si>
  <si>
    <t>れんこん</t>
  </si>
  <si>
    <t>蓮根</t>
  </si>
  <si>
    <t>ながいも</t>
  </si>
  <si>
    <t>えだまめ</t>
  </si>
  <si>
    <t>枝豆</t>
  </si>
  <si>
    <t>さやえんどう</t>
  </si>
  <si>
    <t>さやいんげん</t>
  </si>
  <si>
    <t>かぼちゃ</t>
  </si>
  <si>
    <t>きゅうり</t>
  </si>
  <si>
    <t>キュウリ</t>
  </si>
  <si>
    <t>なす</t>
  </si>
  <si>
    <t>ナス</t>
  </si>
  <si>
    <t>トマト</t>
  </si>
  <si>
    <t>トマト</t>
  </si>
  <si>
    <t>ピーマン</t>
  </si>
  <si>
    <t>ピーマン</t>
  </si>
  <si>
    <t>生しいたけ</t>
  </si>
  <si>
    <t>えのきだけ</t>
  </si>
  <si>
    <t>しめじ</t>
  </si>
  <si>
    <t>ぶなしめじ</t>
  </si>
  <si>
    <t>あずき</t>
  </si>
  <si>
    <t>大粒</t>
  </si>
  <si>
    <t>大豆以外の豆類</t>
  </si>
  <si>
    <t>小豆一等</t>
  </si>
  <si>
    <t>小豆一級</t>
  </si>
  <si>
    <t>だいず</t>
  </si>
  <si>
    <t>黄白豆</t>
  </si>
  <si>
    <t>大豆</t>
  </si>
  <si>
    <t>大豆二級中粒</t>
  </si>
  <si>
    <t>干ししいたけ</t>
  </si>
  <si>
    <t>薄葉､並</t>
  </si>
  <si>
    <t>干し椎茸</t>
  </si>
  <si>
    <t>椎茸甲級</t>
  </si>
  <si>
    <t>中平菇一級　ばら売り</t>
  </si>
  <si>
    <t>甲級</t>
  </si>
  <si>
    <t>のり</t>
  </si>
  <si>
    <t>焼きのり､中､1帖(10枚入り)</t>
  </si>
  <si>
    <t>1帖</t>
  </si>
  <si>
    <t>わかめ</t>
  </si>
  <si>
    <t>養殖もの､塩蔵わかめ(湯通しもの)､並</t>
  </si>
  <si>
    <t>こんぶ</t>
  </si>
  <si>
    <t>とろろこんぶ､並</t>
  </si>
  <si>
    <t>昆布</t>
  </si>
  <si>
    <t>塩干し一級</t>
  </si>
  <si>
    <t>塩漬け400g　袋入り</t>
  </si>
  <si>
    <t>豆腐</t>
  </si>
  <si>
    <t>絹ごしを除く</t>
  </si>
  <si>
    <t>豆腐</t>
  </si>
  <si>
    <t>水豆腐</t>
  </si>
  <si>
    <t>内脂豆腐400ｇ　箱入り</t>
  </si>
  <si>
    <t>油揚げ</t>
  </si>
  <si>
    <t>薄揚げ</t>
  </si>
  <si>
    <t>納豆</t>
  </si>
  <si>
    <t>糸ひき納豆</t>
  </si>
  <si>
    <t>こんにゃく</t>
  </si>
  <si>
    <t>板こんにゃく</t>
  </si>
  <si>
    <t>梅干し</t>
  </si>
  <si>
    <t>中粒､並</t>
  </si>
  <si>
    <t>たくあん漬</t>
  </si>
  <si>
    <t>本漬､中</t>
  </si>
  <si>
    <t>福神漬</t>
  </si>
  <si>
    <t>並(瓶詰､缶詰を除く)</t>
  </si>
  <si>
    <t>こんぶつくだ煮</t>
  </si>
  <si>
    <t>はくさい漬</t>
  </si>
  <si>
    <t>塩漬</t>
  </si>
  <si>
    <t>キムチ</t>
  </si>
  <si>
    <t>はくさいキムチ(瓶詰を除く)</t>
  </si>
  <si>
    <t>スイートコーン缶詰</t>
  </si>
  <si>
    <t>ホールカーネル(つぶ状)､内容総量435g､固形量275g入り</t>
  </si>
  <si>
    <t>りんご</t>
  </si>
  <si>
    <t>王林､1個260～350g</t>
  </si>
  <si>
    <t>リンゴ</t>
  </si>
  <si>
    <t>黄焦125ｇ以上/個</t>
  </si>
  <si>
    <t>ふじ､1個260～350g</t>
  </si>
  <si>
    <t>みかん</t>
  </si>
  <si>
    <t>1個100～120g</t>
  </si>
  <si>
    <t>みかん</t>
  </si>
  <si>
    <t>さねなし蜜柑12個/ｋｇ</t>
  </si>
  <si>
    <t>なつみかん</t>
  </si>
  <si>
    <t>甘なつみかん､1個370～470g</t>
  </si>
  <si>
    <t>レモン</t>
  </si>
  <si>
    <t>1個110～160g</t>
  </si>
  <si>
    <t>グレープフルーツ</t>
  </si>
  <si>
    <t>1個370～430g</t>
  </si>
  <si>
    <t>オレンジ</t>
  </si>
  <si>
    <t>輸入品､1個180～240g</t>
  </si>
  <si>
    <t>オレンジ</t>
  </si>
  <si>
    <t>甜橙</t>
  </si>
  <si>
    <t>なし</t>
  </si>
  <si>
    <t>幸水又は豊水､1個300～350g</t>
  </si>
  <si>
    <t>梨</t>
  </si>
  <si>
    <t>雅梨125ｇ以上/個</t>
  </si>
  <si>
    <t>ぶどう</t>
  </si>
  <si>
    <t>デラウェア</t>
  </si>
  <si>
    <t>「巨峰」</t>
  </si>
  <si>
    <t>かき(果物)</t>
  </si>
  <si>
    <t>富有､1個190～230g</t>
  </si>
  <si>
    <t>もも</t>
  </si>
  <si>
    <t>1個200～250g</t>
  </si>
  <si>
    <t>桃</t>
  </si>
  <si>
    <t>水蜜桃（各地）一級</t>
  </si>
  <si>
    <t>すいか</t>
  </si>
  <si>
    <t>西瓜</t>
  </si>
  <si>
    <t>各地成熟一級</t>
  </si>
  <si>
    <t>メロン</t>
  </si>
  <si>
    <t>プリンスメロン､1個450～650g</t>
  </si>
  <si>
    <t>アンデスメロン､1個800～1,200g</t>
  </si>
  <si>
    <t>いちご</t>
  </si>
  <si>
    <t>バナナ</t>
  </si>
  <si>
    <t>バナナ</t>
  </si>
  <si>
    <t>广東梳蕉12個/ｋｇ</t>
  </si>
  <si>
    <t>キウイフルーツ</t>
  </si>
  <si>
    <t>1個100～130g</t>
  </si>
  <si>
    <t>みかん缶詰</t>
  </si>
  <si>
    <t>シラップづけ､4号缶、内容総量435g入り</t>
  </si>
  <si>
    <t>果物の缶詰</t>
  </si>
  <si>
    <t>糖水みかん750ｇ</t>
  </si>
  <si>
    <t>糖水みかん530ｇ</t>
  </si>
  <si>
    <t>パイナップル缶詰</t>
  </si>
  <si>
    <t>スライス､３号缶(565g又は567g入り)､輸入品を除く</t>
  </si>
  <si>
    <t>もも缶詰</t>
  </si>
  <si>
    <t>黄桃､内容総量454g入り</t>
  </si>
  <si>
    <t>食用油</t>
  </si>
  <si>
    <t>サラダ油(食用調合油)､ポリ容器入り(1,500g入り)</t>
  </si>
  <si>
    <t>植物油</t>
  </si>
  <si>
    <t>調理用油</t>
  </si>
  <si>
    <t>精製調理用油</t>
  </si>
  <si>
    <t>マーガリン</t>
  </si>
  <si>
    <t>ファットスプレッド､ポリ容器入り(450g入り)､「雪印  ネオソフト」又は「日本リーバ  ラーマ(Rama)」</t>
  </si>
  <si>
    <t>食塩</t>
  </si>
  <si>
    <t>家庭用、袋入り（1㎏入り）「食塩」</t>
  </si>
  <si>
    <t>塩</t>
  </si>
  <si>
    <t>精製塩袋入り</t>
  </si>
  <si>
    <t>精製塩500ｇ　袋入り</t>
  </si>
  <si>
    <t>しょう油</t>
  </si>
  <si>
    <t>大手銘柄､濃口､特級､JAS規格品､ポリ容器入り(1ｌ入り)､「キッコーマン印」､「ヤマサ印」､「ヒガシマル印」､「ヒゲタ印」又は「マルキン印」</t>
  </si>
  <si>
    <t>醤油</t>
  </si>
  <si>
    <t>金獅瓶入り</t>
  </si>
  <si>
    <t>精製海欧　ばら売り</t>
  </si>
  <si>
    <t>0.5ｋｇ瓶入り</t>
  </si>
  <si>
    <t>本</t>
  </si>
  <si>
    <t>みそ</t>
  </si>
  <si>
    <t>並､袋入り(1kg入り)</t>
  </si>
  <si>
    <t>味噌</t>
  </si>
  <si>
    <t>豆製稀黄醤　袋入り</t>
  </si>
  <si>
    <t>甜麺醤200ｇ　箱入り</t>
  </si>
  <si>
    <t>一級乾醤500ｇ</t>
  </si>
  <si>
    <t>ｋｇ</t>
  </si>
  <si>
    <t>砂糖</t>
  </si>
  <si>
    <t>上白､袋入り(1kg入り)</t>
  </si>
  <si>
    <t>白砂糖</t>
  </si>
  <si>
    <t>綿白砂糖一級</t>
  </si>
  <si>
    <t>白砂糖（ばら売り）</t>
  </si>
  <si>
    <t>酢</t>
  </si>
  <si>
    <t>醸造酢､穀物酢､JAS規格品､瓶詰(500ml入り)､「ミツカン酢(黒マーク)」</t>
  </si>
  <si>
    <t>酢</t>
  </si>
  <si>
    <t>龍門米酢</t>
  </si>
  <si>
    <t>新鮮酢一級</t>
  </si>
  <si>
    <t>0.6ｋｇ瓶入り</t>
  </si>
  <si>
    <t>ソース</t>
  </si>
  <si>
    <t>中濃ソース､特級､ポリ容器入り(500ml入り)</t>
  </si>
  <si>
    <t>トマトケチャップ</t>
  </si>
  <si>
    <t>ポリ容器入り(500g入り)､「カゴメトマトケチャップ」</t>
  </si>
  <si>
    <t>野菜の缶詰</t>
  </si>
  <si>
    <t>トマト・ケチャップ　198ｇ</t>
  </si>
  <si>
    <t>マヨネーズ</t>
  </si>
  <si>
    <t>ポリ容器入り(500g入り)､「キューピーマヨネーズ」</t>
  </si>
  <si>
    <t>ジャム</t>
  </si>
  <si>
    <t>輸入品、いちごジャム､プレザーブスタイル､瓶詰(225g入り)</t>
  </si>
  <si>
    <t>1瓶</t>
  </si>
  <si>
    <t>うま味調味料</t>
  </si>
  <si>
    <t>グルタミン酸ナトリウム､「味の素､青袋(120g入り)」</t>
  </si>
  <si>
    <t>味の素</t>
  </si>
  <si>
    <t>紅梅</t>
  </si>
  <si>
    <t>上味厂80%　100ｇ/袋</t>
  </si>
  <si>
    <t>即席カレー</t>
  </si>
  <si>
    <t>固形､240～250g入り</t>
  </si>
  <si>
    <t>即席スープ</t>
  </si>
  <si>
    <t>粉末､ポタージュ､コーンクリーム､「クノールカップスープ  コーンクリームスープ(69g入り)」</t>
  </si>
  <si>
    <t>風味調味料</t>
  </si>
  <si>
    <t>かつお風味､箱入り､「味の素ほんだし(50g×3袋入り)」</t>
  </si>
  <si>
    <t>液体調味料</t>
  </si>
  <si>
    <t>焼肉のたれ､瓶詰(210g入り)､「エバラ焼肉のたれ黄金の味」</t>
  </si>
  <si>
    <t>ふりかけ</t>
  </si>
  <si>
    <t>袋入り(62g入り)､「丸美屋のりたま」</t>
  </si>
  <si>
    <t>ようかん</t>
  </si>
  <si>
    <t>練りようかん</t>
  </si>
  <si>
    <t>まんじゅう</t>
  </si>
  <si>
    <t>小麦粉製､あずきあん入り､並</t>
  </si>
  <si>
    <t>カステラ</t>
  </si>
  <si>
    <t>長崎カステラ</t>
  </si>
  <si>
    <t>カステラ</t>
  </si>
  <si>
    <t>普通焼きケーキ</t>
  </si>
  <si>
    <t>ケーキ</t>
  </si>
  <si>
    <t>いちごショートケーキ(1個60～100g)</t>
  </si>
  <si>
    <t>ケーキ</t>
  </si>
  <si>
    <t>0.9ｋｇ/個</t>
  </si>
  <si>
    <t>ｋｇ</t>
  </si>
  <si>
    <t>シュークリーム</t>
  </si>
  <si>
    <t>カスタードクリーム入り</t>
  </si>
  <si>
    <t>プリン</t>
  </si>
  <si>
    <t>カスタードプリン､チルドタイプ､カップ入り(100g又は110g入り)</t>
  </si>
  <si>
    <t>ビスケット</t>
  </si>
  <si>
    <t>ソフトビスケット、中、パッケージ入り、「森永チョイス」</t>
  </si>
  <si>
    <t>ビスケット</t>
  </si>
  <si>
    <t>富麗袋入り</t>
  </si>
  <si>
    <t>特脆（ばら売り）</t>
  </si>
  <si>
    <t>キャラメル</t>
  </si>
  <si>
    <t>ミルクキャラメル､箱入り(12粒入り)､「森永ミルクキャラメル」</t>
  </si>
  <si>
    <t>あめ</t>
  </si>
  <si>
    <t>ハードキャンデー､袋入り(155g入り)､「カンロ飴」</t>
  </si>
  <si>
    <t>キャンデー</t>
  </si>
  <si>
    <t>酸三色</t>
  </si>
  <si>
    <t>咖啡司考（ばら売り）</t>
  </si>
  <si>
    <t>上等</t>
  </si>
  <si>
    <t>ｋｇ</t>
  </si>
  <si>
    <t>塩せんべい</t>
  </si>
  <si>
    <t>うるち米粉製せんべい､並</t>
  </si>
  <si>
    <t>かわらせんべい</t>
  </si>
  <si>
    <t>小麦粉製せんべい､並</t>
  </si>
  <si>
    <t>チョコレート</t>
  </si>
  <si>
    <t>板チョコレート､50g､「明治ミルクチョコレート」又は「ロッテガーナミルクチョコレート」</t>
  </si>
  <si>
    <t>チョコレート</t>
  </si>
  <si>
    <t>ばら売り</t>
  </si>
  <si>
    <t>蛋形巧克力上児厂</t>
  </si>
  <si>
    <t>上等（ばら売り）</t>
  </si>
  <si>
    <t>落花生</t>
  </si>
  <si>
    <t>バターピーナッツ</t>
  </si>
  <si>
    <t>落花生の実</t>
  </si>
  <si>
    <t>生一級</t>
  </si>
  <si>
    <t>熟椒塩大粒</t>
  </si>
  <si>
    <t>一級生</t>
  </si>
  <si>
    <t>チューインガム</t>
  </si>
  <si>
    <t>板ガム(9枚入り)</t>
  </si>
  <si>
    <t>アイスクリーム</t>
  </si>
  <si>
    <t>バニラアイスクリーム､乳脂肪分8.0%又は9.0%､カップ入り(150ml入り)</t>
  </si>
  <si>
    <t>アイスクリーム</t>
  </si>
  <si>
    <t>北氷洋袋入り</t>
  </si>
  <si>
    <t>上海産中145ｇ</t>
  </si>
  <si>
    <t>箱入り</t>
  </si>
  <si>
    <t>袋（箱）</t>
  </si>
  <si>
    <t>ポテトチップス</t>
  </si>
  <si>
    <t>袋入り(90～130g入り)､成型ポテトチップスを除く</t>
  </si>
  <si>
    <t>ゼリー</t>
  </si>
  <si>
    <t>チルドタイプ、フルーツゼリー､カップ入り(100ｇまたは110ｇ入り)､上級品を除く</t>
  </si>
  <si>
    <t>ゼリー</t>
  </si>
  <si>
    <t>大白兎乳糖</t>
  </si>
  <si>
    <t>大白兎乳糖（ばら売り）</t>
  </si>
  <si>
    <t>ｋｇ</t>
  </si>
  <si>
    <t>弁当</t>
  </si>
  <si>
    <t>持ち帰り弁当､「幕の内弁当」､並</t>
  </si>
  <si>
    <t>サンドイッチ</t>
  </si>
  <si>
    <t>タマゴサンド</t>
  </si>
  <si>
    <t>パン</t>
  </si>
  <si>
    <t>光明サンドイッチ700ｇ/個</t>
  </si>
  <si>
    <t>うなぎかば焼き</t>
  </si>
  <si>
    <t>長焼き､1匹(120～180g)､並</t>
  </si>
  <si>
    <t>野菜サラダ</t>
  </si>
  <si>
    <t>ポテトサラダ､並</t>
  </si>
  <si>
    <t>コロッケ</t>
  </si>
  <si>
    <t>豚カツ</t>
  </si>
  <si>
    <t>ロース100g程度を揚げたもの</t>
  </si>
  <si>
    <t>1枚</t>
  </si>
  <si>
    <t>フライ</t>
  </si>
  <si>
    <t>小あじ､長さ10～15cm</t>
  </si>
  <si>
    <t>冷凍調理コロッケ</t>
  </si>
  <si>
    <t>クリームタイプ、コーン入り､パッケージ入り</t>
  </si>
  <si>
    <t>調理カレー</t>
  </si>
  <si>
    <t>レトルトカレー､箱入り(200g又は210g入り)､JAS規格品､「ククレカレー」又は「ボンカレーゴールド」</t>
  </si>
  <si>
    <t>ぎょうざ</t>
  </si>
  <si>
    <t>蒸しぎょうざ､チルド(冷蔵)､肉入り､10～15個入り</t>
  </si>
  <si>
    <t>水餃子</t>
  </si>
  <si>
    <t>一等　</t>
  </si>
  <si>
    <t>混ぜごはんのもと</t>
  </si>
  <si>
    <t>釜めしの素､箱入り(120g入り)､「丸美屋  とり釜めしの素」</t>
  </si>
  <si>
    <t>緑茶</t>
  </si>
  <si>
    <t>番茶､上</t>
  </si>
  <si>
    <t>緑茶</t>
  </si>
  <si>
    <t>龍井中等</t>
  </si>
  <si>
    <t>炒青一級（ばら売り）</t>
  </si>
  <si>
    <t>せん茶､中</t>
  </si>
  <si>
    <t>紅茶</t>
  </si>
  <si>
    <t>ティーバッグ､25袋入り､「リプトンティーバッグ」又は「ブルックボンドティーバッグ」</t>
  </si>
  <si>
    <t>輸入品､リーフティー､缶入り(125g入り)､「ロイヤルブレンド(フォートナム･メイソン紅茶)」</t>
  </si>
  <si>
    <t>ウーロン茶</t>
  </si>
  <si>
    <t>ウーロン茶飲料､缶入り(340ｇ入り)</t>
  </si>
  <si>
    <t>インスタントコーヒー</t>
  </si>
  <si>
    <t>瓶入り(100g入り)､「ネスカフェ･ゴールドブレンド」又は「マキシム」</t>
  </si>
  <si>
    <t>コーヒー豆</t>
  </si>
  <si>
    <t>ストレート（モカまたはキリマンジャロ､入り豆､袋入り(200g入り)､「UCCコーヒー」又は「KEYコーヒー」</t>
  </si>
  <si>
    <t>果実飲料</t>
  </si>
  <si>
    <t>ジュース（果汁100%)､オレンジジュース､紙容器入り(1,000ml入り)</t>
  </si>
  <si>
    <t>果汁入り飲料、缶入り(350ml入り)</t>
  </si>
  <si>
    <t>1缶</t>
  </si>
  <si>
    <t>野菜ジュース</t>
  </si>
  <si>
    <t>トマトジュース､缶入り(190g入り)､「カゴメトマトジュース」</t>
  </si>
  <si>
    <t>コーラ</t>
  </si>
  <si>
    <t>缶入り(350mＬ入り)「コカ・コーラ」</t>
  </si>
  <si>
    <t>1缶</t>
  </si>
  <si>
    <t>液体飲料</t>
  </si>
  <si>
    <t>コカコーラ大瓶</t>
  </si>
  <si>
    <t>1.25L　缶入り</t>
  </si>
  <si>
    <t>サイダー</t>
  </si>
  <si>
    <t>瓶詰(350ml入り)､「三ツ矢サイダー」</t>
  </si>
  <si>
    <t>雪碧200ML</t>
  </si>
  <si>
    <t>乳酸菌飲料</t>
  </si>
  <si>
    <t>「カルピス､瓶詰(550ml入り)」</t>
  </si>
  <si>
    <t>「ヤクルト(65ml入り)」､配達1本月ぎめ</t>
  </si>
  <si>
    <t>スポーツドリンク</t>
  </si>
  <si>
    <t>缶入り(340ml入り)､「ポカリスエット」又は「アクエリアスネオ」</t>
  </si>
  <si>
    <t>1缶</t>
  </si>
  <si>
    <t>清酒</t>
  </si>
  <si>
    <t>Ａ(特撰又は特撰に相当するもの)､瓶詰(1,800ml入り)､アルコール分16度以上17度未満</t>
  </si>
  <si>
    <t>国産有名な酒</t>
  </si>
  <si>
    <t>孔府佳酒</t>
  </si>
  <si>
    <t>山西汾酒65%、75ｋｇ</t>
  </si>
  <si>
    <t>五糧液500ｇ</t>
  </si>
  <si>
    <t>Ｂ(上撰又は上撰に相当するもの)､瓶詰(1,800ml入り)､アルコール分15度以上16度未満</t>
  </si>
  <si>
    <t>Ｃ(佳撰又は佳撰に相当するもの)､瓶詰(1,800ml入り)､アルコール分15度以上16度未満</t>
  </si>
  <si>
    <t>焼ちゅう</t>
  </si>
  <si>
    <t>甲類､アルコール分25度､瓶詰(1,800ml入り)</t>
  </si>
  <si>
    <t>蒸留酒</t>
  </si>
  <si>
    <t>二鍋頭56度紅星</t>
  </si>
  <si>
    <t>乙級大曲52%　0.5ｋｇ</t>
  </si>
  <si>
    <t>500ｇ</t>
  </si>
  <si>
    <t>ビール</t>
  </si>
  <si>
    <t>淡色､缶入り(350ml入り)</t>
  </si>
  <si>
    <t>ビール</t>
  </si>
  <si>
    <t>燕京11度</t>
  </si>
  <si>
    <t>光明生ビール640ML</t>
  </si>
  <si>
    <t>熟12度</t>
  </si>
  <si>
    <t>輸入品､淡色､缶入り(350ml入り)､「バドワイザー」又は「ミラー」</t>
  </si>
  <si>
    <t>ウイスキー</t>
  </si>
  <si>
    <t>輸入品､スコッチウイスキー､瓶詰(750ml入り)､アルコール分43度以上、「ホワイトホース」</t>
  </si>
  <si>
    <t>瓶詰(720ml入り)､アルコール分43度以上､「サントリーウイスキー &lt;角瓶&gt;」</t>
  </si>
  <si>
    <t>瓶詰(720ml入り)､アルコール分40度以上43度未満､「ブラックニッカ」</t>
  </si>
  <si>
    <t>瓶詰(720ml入り)､アルコール分38度以上40度未満､「サントリーウイスキー 〈レッド〉」</t>
  </si>
  <si>
    <t>ぶどう酒</t>
  </si>
  <si>
    <t>瓶詰(720mＬ入り)､アルコール分15%未満､白または赤、「サントリーワイン・レゼルブ」､「メルシャン・セレクト」又は「マンズ･ハーベスト」</t>
  </si>
  <si>
    <t>果実酒</t>
  </si>
  <si>
    <t>中国赤ワイン</t>
  </si>
  <si>
    <t>張裕赤ワイン0.75</t>
  </si>
  <si>
    <t>750ｇ</t>
  </si>
  <si>
    <t>輸入品､フランスワイン､瓶詰(750ml入り)､Ａ.Ｃ.ワイン､「ボジョレー (赤)」</t>
  </si>
  <si>
    <t>かけうどん</t>
  </si>
  <si>
    <t>1杯</t>
  </si>
  <si>
    <t>中華そば</t>
  </si>
  <si>
    <t>ラーメン</t>
  </si>
  <si>
    <t>スパゲッティ(外食)</t>
  </si>
  <si>
    <t>ミート･ソース</t>
  </si>
  <si>
    <t>1皿</t>
  </si>
  <si>
    <t>すし</t>
  </si>
  <si>
    <t>にぎりずし(江戸前)､並</t>
  </si>
  <si>
    <t>1人前</t>
  </si>
  <si>
    <t>のり巻き(かんぴょう入り)､並</t>
  </si>
  <si>
    <t>親子どんぶり</t>
  </si>
  <si>
    <t>天どん</t>
  </si>
  <si>
    <t>えび天どん､並</t>
  </si>
  <si>
    <t>カレーライス</t>
  </si>
  <si>
    <t>ぎょうざ(外食)</t>
  </si>
  <si>
    <t>焼きぎょうざ</t>
  </si>
  <si>
    <t>粢飯</t>
  </si>
  <si>
    <t>100ｇ</t>
  </si>
  <si>
    <t>ハンバーガー</t>
  </si>
  <si>
    <t>ハンバーガー店におけるハンバーガー</t>
  </si>
  <si>
    <t>ハンバーグ</t>
  </si>
  <si>
    <t>ハンバーグ､並､(ライスを除く)</t>
  </si>
  <si>
    <t>えびフライ</t>
  </si>
  <si>
    <t>お子様ランチ</t>
  </si>
  <si>
    <t>ピザパイ(配達)</t>
  </si>
  <si>
    <t>宅配ピザ､ミックスピザ(野菜類3種類､肉･魚介類2種類程度)､〔サイズ〕Ｍ</t>
  </si>
  <si>
    <t>サンドイッチ(外食)</t>
  </si>
  <si>
    <t>ミックスサンドイッチ</t>
  </si>
  <si>
    <t>パン</t>
  </si>
  <si>
    <t>コーヒー</t>
  </si>
  <si>
    <t>喫茶店におけるコーヒー代</t>
  </si>
  <si>
    <t>ビール(外食)</t>
  </si>
  <si>
    <t>飲食店におけるビール代､淡色､中瓶､500mL入り</t>
  </si>
  <si>
    <t>学校給食費(小学校低学年)</t>
  </si>
  <si>
    <t>小学校給食費､公立小学校､完全給食､低学年(2年生)</t>
  </si>
  <si>
    <t>1か月</t>
  </si>
  <si>
    <t>学校給食費(小学校高学年)</t>
  </si>
  <si>
    <t>小学校給食費､公立小学校､完全給食､高学年(5年生)</t>
  </si>
  <si>
    <t>学校給食費(中学校)</t>
  </si>
  <si>
    <t>中学校給食費､公立中学校､完全給食</t>
  </si>
  <si>
    <t>家賃(民営借家)</t>
  </si>
  <si>
    <t>借家（3.3㎡）</t>
  </si>
  <si>
    <t>居住民の住宅</t>
  </si>
  <si>
    <t>混合レンタル料金</t>
  </si>
  <si>
    <t>㎡</t>
  </si>
  <si>
    <t>家賃(公営、平均)</t>
  </si>
  <si>
    <t>家賃(公営、都道府県営住宅)</t>
  </si>
  <si>
    <t>家賃(公営、市町村営住宅)</t>
  </si>
  <si>
    <t>家賃(公営、都市基盤整備公団住宅)</t>
  </si>
  <si>
    <t>㎡</t>
  </si>
  <si>
    <t>家賃(公営、都道府県住宅供給公社住宅)</t>
  </si>
  <si>
    <t>浴槽</t>
  </si>
  <si>
    <t>ステンレス製､容量280～300l､埋込式､エプロン付き､中級品</t>
  </si>
  <si>
    <t>1台</t>
  </si>
  <si>
    <t>物置ユニット</t>
  </si>
  <si>
    <t>スチール製､引戸式､棚板2～4枚(別売りの部品は除く)､〔サイズ〕間口220～260cm･奥行110～180cm･高さ190～210cm､「ヨドコウ」又は「イナバ」</t>
  </si>
  <si>
    <t>1棟</t>
  </si>
  <si>
    <t>板材</t>
  </si>
  <si>
    <t>ラワン材､棚板､1.4cm×30.0cm×180～182cm</t>
  </si>
  <si>
    <t>ベニヤ板</t>
  </si>
  <si>
    <t>ラワン材､普通合板､1等、182cm×91cm×2.5mm</t>
  </si>
  <si>
    <t>1.2×2.4M</t>
  </si>
  <si>
    <t>輸入品</t>
  </si>
  <si>
    <t>中級</t>
  </si>
  <si>
    <t>枚</t>
  </si>
  <si>
    <t>くぎ</t>
  </si>
  <si>
    <t>丸くぎ､メッキ加工､38mm､袋入り(60～100g入り)</t>
  </si>
  <si>
    <t>セメント</t>
  </si>
  <si>
    <t>普通ボルトランドセメント、袋入り（40kg入り）</t>
  </si>
  <si>
    <t>1袋</t>
  </si>
  <si>
    <t>塗料</t>
  </si>
  <si>
    <t>合成樹脂塗料エマルションペイント(水性塗料)､建物用、0.7Ｌ入り</t>
  </si>
  <si>
    <t>ペンキ</t>
  </si>
  <si>
    <t>1.4K</t>
  </si>
  <si>
    <t>畳表取替費</t>
  </si>
  <si>
    <t>〔表〕備後表､引通し､経綿糸､動力織､中級品､〔へり〕光輝べり､化繊､中級品､材料費及び畳表取替工賃を含む</t>
  </si>
  <si>
    <t>板ガラス取替費</t>
  </si>
  <si>
    <t>フロート板ガラス､透明､厚さ3mm､81cm×91cm､〔枠〕アルミサッシ､出張施工､材料費及び工賃を含む</t>
  </si>
  <si>
    <t>ガラス</t>
  </si>
  <si>
    <t>3ｍｍ</t>
  </si>
  <si>
    <t>ふすま張替費</t>
  </si>
  <si>
    <t>〔紙〕新鳥の子､片面､下張り1枚､材料費及び工賃を含む</t>
  </si>
  <si>
    <t>大工手間代</t>
  </si>
  <si>
    <t>家屋修理手間代､常用1人分</t>
  </si>
  <si>
    <t>1日</t>
  </si>
  <si>
    <t>左官手間代</t>
  </si>
  <si>
    <t>壁塗り､木造､常用1人分</t>
  </si>
  <si>
    <t>植木職手間代</t>
  </si>
  <si>
    <t>庭木樹木せん定手間代､1人分日当</t>
  </si>
  <si>
    <t>塀工事費</t>
  </si>
  <si>
    <t>〔ブロック〕A種､厚さ100mm､〔鉄筋〕軟鋼､丸鋼(直径9mm)､〔基礎〕鉄筋コンクリート(高さ30cm､厚さ10cm)､材料費及び労務費を含む</t>
  </si>
  <si>
    <t>1㎡</t>
  </si>
  <si>
    <t>水道工事費</t>
  </si>
  <si>
    <t>給水工事､宅地内埋設工事､塩化ビニール管(口径20mm)使用､材料費を含む</t>
  </si>
  <si>
    <t>1ｍ</t>
  </si>
  <si>
    <t>火災保険料</t>
  </si>
  <si>
    <t>普通物件中の住宅物件､一般住宅､防火木造､契約期間1か年､保険金額1,500万円に対する保険料</t>
  </si>
  <si>
    <t>1件</t>
  </si>
  <si>
    <t>火災保険料（基本料率）</t>
  </si>
  <si>
    <t>普通物件中の住宅物件､一般住宅､防火木造､契約期間1か年､基本料率(保険金額1千円に対する年率)</t>
  </si>
  <si>
    <t>保険金額１千円に対する年率</t>
  </si>
  <si>
    <t>電気代（最低料金）</t>
  </si>
  <si>
    <t>従量電灯、アンペア制または最低料金制､早収料金</t>
  </si>
  <si>
    <t>電気</t>
  </si>
  <si>
    <t>民用照明</t>
  </si>
  <si>
    <t>民用220ｖ</t>
  </si>
  <si>
    <t>度</t>
  </si>
  <si>
    <t>電気代（電力量料金1）</t>
  </si>
  <si>
    <t>1　kWh</t>
  </si>
  <si>
    <t>電気代（電力量料金2）</t>
  </si>
  <si>
    <t>2　kWh</t>
  </si>
  <si>
    <t>電気代（電力量料金3）</t>
  </si>
  <si>
    <t>3　kWh</t>
  </si>
  <si>
    <t>ガス代（都市ガス）</t>
  </si>
  <si>
    <t>一般家庭用､早収料金、1か月､350000kcal</t>
  </si>
  <si>
    <t>ガス代（最低料金）</t>
  </si>
  <si>
    <t>一般家庭用､早収料金､標準熱量</t>
  </si>
  <si>
    <t>kcal／ｍ3</t>
  </si>
  <si>
    <t>都市ガス</t>
  </si>
  <si>
    <t>民用天然気</t>
  </si>
  <si>
    <t>㎥</t>
  </si>
  <si>
    <t>ガス代（標準熱量）</t>
  </si>
  <si>
    <t>一般家庭用､早収料金</t>
  </si>
  <si>
    <t>ガス代（超過料金1）</t>
  </si>
  <si>
    <t>一般家庭用､早収料金</t>
  </si>
  <si>
    <t>1ｍ3</t>
  </si>
  <si>
    <t>ガス代（超過料金2）</t>
  </si>
  <si>
    <t>プロパンガス（5㎥）</t>
  </si>
  <si>
    <t>体積売り､一般家庭用</t>
  </si>
  <si>
    <t>5ｍ3</t>
  </si>
  <si>
    <t>ガスボンベ</t>
  </si>
  <si>
    <t>民用缶入</t>
  </si>
  <si>
    <t>民用</t>
  </si>
  <si>
    <t>ｋｇ</t>
  </si>
  <si>
    <t>プロパンガス（10㎥）</t>
  </si>
  <si>
    <t>体積売り､一般家庭用､B</t>
  </si>
  <si>
    <t>10ｍ3</t>
  </si>
  <si>
    <t>プロパンガス（15㎥）</t>
  </si>
  <si>
    <t>体積売り､一般家庭用､C</t>
  </si>
  <si>
    <t>15ｍ3</t>
  </si>
  <si>
    <t>灯油</t>
  </si>
  <si>
    <t>白灯油､詰め替え売り､配達</t>
  </si>
  <si>
    <t>18 L</t>
  </si>
  <si>
    <t>灯油</t>
  </si>
  <si>
    <t>灯油</t>
  </si>
  <si>
    <t>ｋｇ</t>
  </si>
  <si>
    <t>水道料（20㎥）</t>
  </si>
  <si>
    <t>計量制､専用栓､一般家庭用</t>
  </si>
  <si>
    <t>20m3</t>
  </si>
  <si>
    <t>水道料（基本料金）</t>
  </si>
  <si>
    <t>計量制､専用栓､一般家庭用</t>
  </si>
  <si>
    <t>水道</t>
  </si>
  <si>
    <t>民用水道水</t>
  </si>
  <si>
    <t>ｔ</t>
  </si>
  <si>
    <t>水道料（超過料金1）</t>
  </si>
  <si>
    <t>計量制､専用栓､一般家庭用</t>
  </si>
  <si>
    <t>1m3</t>
  </si>
  <si>
    <t>水道料（超過料金2）</t>
  </si>
  <si>
    <t>水道料（超過料金3）</t>
  </si>
  <si>
    <t>水道料（超過料金4）</t>
  </si>
  <si>
    <t>1m3</t>
  </si>
  <si>
    <t>下水道料金（20㎥）</t>
  </si>
  <si>
    <t>一般家庭用､水道汚水</t>
  </si>
  <si>
    <t>下水道料金（基本料金）</t>
  </si>
  <si>
    <t>一般家庭用､水道汚水</t>
  </si>
  <si>
    <t>下水道料金、超過料金1</t>
  </si>
  <si>
    <t>一般家庭用､水道汚水</t>
  </si>
  <si>
    <t>下水道料金、超過料金2</t>
  </si>
  <si>
    <t>下水道料金、超過料金3</t>
  </si>
  <si>
    <t>自動炊飯器</t>
  </si>
  <si>
    <t>電子シャー付き､〔炊飯容量〕1.5L､〔消費電力〕680～980W､付属品付き</t>
  </si>
  <si>
    <t>炊飯器</t>
  </si>
  <si>
    <t>三角牌700W</t>
  </si>
  <si>
    <t>700W一級</t>
  </si>
  <si>
    <t>電子レンジ</t>
  </si>
  <si>
    <t>高周波出力500又は600W、オーブン･グリル･自動解凍機能付き</t>
  </si>
  <si>
    <t>レンジフード</t>
  </si>
  <si>
    <t>中南半自動</t>
  </si>
  <si>
    <t>航誼CTB-8　120W</t>
  </si>
  <si>
    <t>家用</t>
  </si>
  <si>
    <t>台</t>
  </si>
  <si>
    <t>コーヒーメーカー</t>
  </si>
  <si>
    <t>輸入品、ドリップ式〔最大出来上がり容量〕800ｃｃ、ミル機能付き</t>
  </si>
  <si>
    <t>ガステーブル</t>
  </si>
  <si>
    <t>家庭用､2口コンロ､片面焼きグリル付き､天ぷら油過熱防止付き､〔トッププレート〕ステンレス製</t>
  </si>
  <si>
    <t>ガス湯沸器</t>
  </si>
  <si>
    <t>家庭用瞬間湯沸器､5号､元止式</t>
  </si>
  <si>
    <t>湯沸かし器</t>
  </si>
  <si>
    <t>万家楽</t>
  </si>
  <si>
    <t>水仙牌　8L</t>
  </si>
  <si>
    <t>シャワー用</t>
  </si>
  <si>
    <t>電気冷蔵庫</t>
  </si>
  <si>
    <t>冷凍冷蔵庫､4ドア〔有効内容積〕375～415L､自動製氷機能付き</t>
  </si>
  <si>
    <t>電気冷蔵庫</t>
  </si>
  <si>
    <t>美菱BCD-181L</t>
  </si>
  <si>
    <t>上菱202L</t>
  </si>
  <si>
    <t>201L</t>
  </si>
  <si>
    <t>電気掃除機</t>
  </si>
  <si>
    <t>電気掃除機</t>
  </si>
  <si>
    <t>春花800W</t>
  </si>
  <si>
    <t>快楽VW-80G　800W</t>
  </si>
  <si>
    <t>国産500W</t>
  </si>
  <si>
    <t>電気洗濯機</t>
  </si>
  <si>
    <t>2槽式､〔洗濯容量〕4.0～4.5kg､特殊機能付きは除く</t>
  </si>
  <si>
    <t>電気洗濯機</t>
  </si>
  <si>
    <t>小天鵝全自動SQ-308</t>
  </si>
  <si>
    <t>小天鵝全自動8A型</t>
  </si>
  <si>
    <t>小天鵝全自動</t>
  </si>
  <si>
    <t>全自動､〔洗濯･脱水容量〕5.0～5.5kg､特殊機能付きは除く</t>
  </si>
  <si>
    <t>ミシン</t>
  </si>
  <si>
    <t>家庭用､電子ミシン(電子速度制御式)､水平全回転カマ付き</t>
  </si>
  <si>
    <t>ミシン</t>
  </si>
  <si>
    <t>蜜蜂プラスチック面</t>
  </si>
  <si>
    <t>A-01290　JA1-1</t>
  </si>
  <si>
    <t>電気アイロン</t>
  </si>
  <si>
    <t>スチームアイロン〔消費電力〕1,000W､マイコン制御付き</t>
  </si>
  <si>
    <t>扇風機</t>
  </si>
  <si>
    <t>お座敷扇､径30cm､マイコン装置付き､普通品</t>
  </si>
  <si>
    <t>扇風機</t>
  </si>
  <si>
    <t>長城400ｍｍ</t>
  </si>
  <si>
    <t>天井に取り付ける扇風機</t>
  </si>
  <si>
    <t>床置き型</t>
  </si>
  <si>
    <t>ルームエアコン</t>
  </si>
  <si>
    <t>冷房･ヒートポンプ暖房兼用タイプ､セパレート型､壁掛型､インバーター内蔵､〔定格時能力〕冷房2.5kW､暖房3.6kW</t>
  </si>
  <si>
    <t>エアコン</t>
  </si>
  <si>
    <t>古橋QC20</t>
  </si>
  <si>
    <t>上菱KF-25GW　クーラー</t>
  </si>
  <si>
    <t>20ｋW</t>
  </si>
  <si>
    <t>石油ストーブ</t>
  </si>
  <si>
    <t>放射型、キャビネットタイプ、しん式、自動点火式</t>
  </si>
  <si>
    <t>電気ごたつ</t>
  </si>
  <si>
    <t>家具調こたつ､〔消費電力〕500W､〔天板表面材〕メラミン化粧板､〔サイズ〕70×79cm角</t>
  </si>
  <si>
    <t>電気カーペット</t>
  </si>
  <si>
    <t>屋外広告：駅のポスター、2㎡､１ヵ月､料金</t>
  </si>
  <si>
    <t>調査・情報サービス</t>
  </si>
  <si>
    <t>パンチ入力：１人、１日分料金</t>
  </si>
  <si>
    <t>18万</t>
  </si>
  <si>
    <t>マシンタイム：調査機関、１台、１時間</t>
  </si>
  <si>
    <t>ビジネスセンター：パソコン､１時間使用料</t>
  </si>
  <si>
    <t>家出人調査：調査員、１人、１日料金</t>
  </si>
  <si>
    <t>物品賃貸業</t>
  </si>
  <si>
    <t>パソコン賃貸：１台､１年、賃貸料</t>
  </si>
  <si>
    <t>コピー機賃貸：１台､１年、賃貸料</t>
  </si>
  <si>
    <t>貸衣装(ｳｴﾃﾞｨﾝｸﾞﾄﾞﾚｽ)：１回、賃貸料</t>
  </si>
  <si>
    <t>貸し本(文庫本)：１回、賃貸料</t>
  </si>
  <si>
    <t>レンタルビデオ：１本、１日、賃貸料</t>
  </si>
  <si>
    <t>レンタカー(乗用)：新車、1500cc､１日、借料</t>
  </si>
  <si>
    <t>レンタカー(貨物)：新車、4ｔ､１日、借料</t>
  </si>
  <si>
    <t>建物サービス</t>
  </si>
  <si>
    <t>ビル警備：入り口警備、１ヵ月</t>
  </si>
  <si>
    <t>ビルガラス拭き：１人、１日分</t>
  </si>
  <si>
    <t>住宅消毒：４LDK､１軒</t>
  </si>
  <si>
    <t>専門サービス</t>
  </si>
  <si>
    <t>弁護士料：刑事事件、１人、１日</t>
  </si>
  <si>
    <t>5～10万</t>
  </si>
  <si>
    <t>司法書士：住宅登記、200㎡</t>
  </si>
  <si>
    <t>宅地測量：一般住宅、200㎡</t>
  </si>
  <si>
    <t>速記：１日､１人　料金</t>
  </si>
  <si>
    <t>通訳：</t>
  </si>
  <si>
    <t>日⇔中語、ビジネス級、１人、１日料金</t>
  </si>
  <si>
    <t>4万</t>
  </si>
  <si>
    <t>英語、ビジネス級、１人、１日料金</t>
  </si>
  <si>
    <t>労働者派遣事業：建設労働者：１日､１人</t>
  </si>
  <si>
    <t>コピー(営業)：Ａ４､１枚</t>
  </si>
  <si>
    <t>公務</t>
  </si>
  <si>
    <t>パスポート：取得に必要な費用。</t>
  </si>
  <si>
    <t>戸籍謄本：取得に必要な費用。</t>
  </si>
  <si>
    <t>１６．他の食品</t>
  </si>
  <si>
    <t>豚肉缶詰397ｇ</t>
  </si>
  <si>
    <t>豚肉缶詰340ｇ</t>
  </si>
  <si>
    <t>豚肉缶詰390ｇ</t>
  </si>
  <si>
    <t>１７．飲食業</t>
  </si>
  <si>
    <t>（１）主食</t>
  </si>
  <si>
    <t>中国式蒸しパン</t>
  </si>
  <si>
    <t>富強粉　計量単位：ｋｇ</t>
  </si>
  <si>
    <t>一等　計量単位：200ｇ</t>
  </si>
  <si>
    <t>小麦粉をこねて平たく焼いた食べ物</t>
  </si>
  <si>
    <t>塩味　50ｇ　計量単位：個</t>
  </si>
  <si>
    <t>うどん</t>
  </si>
  <si>
    <t>加州牛肉面</t>
  </si>
  <si>
    <t>150ｇ</t>
  </si>
  <si>
    <t>碗</t>
  </si>
  <si>
    <t>中国風長揚げパン</t>
  </si>
  <si>
    <t>50ｇ</t>
  </si>
  <si>
    <t>25ｇ　</t>
  </si>
  <si>
    <t>肉まん</t>
  </si>
  <si>
    <t>豚肉ネギ　</t>
  </si>
  <si>
    <t>ライス</t>
  </si>
  <si>
    <t>（２）油で炒めた料理</t>
  </si>
  <si>
    <t>唐辛子入りのトリ肉の炒め物</t>
  </si>
  <si>
    <t>26ｃｍの皿</t>
  </si>
  <si>
    <t>皿</t>
  </si>
  <si>
    <t>エビのむき身の炒め物</t>
  </si>
  <si>
    <t>200ｇ</t>
  </si>
  <si>
    <t>豚肉のせん切り魚風味炒め</t>
  </si>
  <si>
    <t>トリ肉の唐辛子炒め</t>
  </si>
  <si>
    <t>鯉の醤油煮込み</t>
  </si>
  <si>
    <t>ナマコの醤油煮込み</t>
  </si>
  <si>
    <t>豆腐の煮込み</t>
  </si>
  <si>
    <t>椎茸とチンゲンサイの炒め</t>
  </si>
  <si>
    <t>牛肉の炒め物</t>
  </si>
  <si>
    <t>200ｇ</t>
  </si>
  <si>
    <t>ネギと目魚の炒め</t>
  </si>
  <si>
    <t>200ｇ</t>
  </si>
  <si>
    <t>ネギと鯧魚の炒め</t>
  </si>
  <si>
    <t>450ｇ</t>
  </si>
  <si>
    <t>酸ラスープ</t>
  </si>
  <si>
    <t>75ｇ</t>
  </si>
  <si>
    <t>橄欖菜</t>
  </si>
  <si>
    <t>250ｇ</t>
  </si>
  <si>
    <t>タウナギの炒め</t>
  </si>
  <si>
    <t>地三鮮</t>
  </si>
  <si>
    <t>シマトウガラシと乾燥豆腐の炒め</t>
  </si>
  <si>
    <t>漬菜粉</t>
  </si>
  <si>
    <t>鍋包肉</t>
  </si>
  <si>
    <t>牛肉のうま煮</t>
  </si>
  <si>
    <t>豚の大腸の炒め</t>
  </si>
  <si>
    <t>雪衣豆沙</t>
  </si>
  <si>
    <t>（３）地方の軽食</t>
  </si>
  <si>
    <t>もちにあんを入れて揚げたもの</t>
  </si>
  <si>
    <t>50ｇ</t>
  </si>
  <si>
    <t>豆乳を煮立て、石こうを入れて半固体に固めたもの</t>
  </si>
  <si>
    <t>小さい碗</t>
  </si>
  <si>
    <t>一等　200ｇ</t>
  </si>
  <si>
    <t>肝の炒め</t>
  </si>
  <si>
    <t>肉入りの粽</t>
  </si>
  <si>
    <t>100ｇ　</t>
  </si>
  <si>
    <t>生煎</t>
  </si>
  <si>
    <t>8個</t>
  </si>
  <si>
    <t>100ｇ</t>
  </si>
  <si>
    <t>ショウロンポ</t>
  </si>
  <si>
    <t>16個　100ｇ</t>
  </si>
  <si>
    <t>冷麺</t>
  </si>
  <si>
    <t>200ｇ</t>
  </si>
  <si>
    <t>二、身なり・服装類</t>
  </si>
  <si>
    <t>１．服装</t>
  </si>
  <si>
    <t>皮製の服</t>
  </si>
  <si>
    <t>羊皮の上着（男性）</t>
  </si>
  <si>
    <t>男子金豹皮のコート　中</t>
  </si>
  <si>
    <t>男子上着</t>
  </si>
  <si>
    <t>ラシャのコート</t>
  </si>
  <si>
    <t>毛100％のコード（男性）</t>
  </si>
  <si>
    <t>毛100％の男子コード103</t>
  </si>
  <si>
    <t>長いコート</t>
  </si>
  <si>
    <t>人民服</t>
  </si>
  <si>
    <t>純毛の男子ギャバジン上着</t>
  </si>
  <si>
    <t>純毛の男子ギャバジン上着74ｃｍ</t>
  </si>
  <si>
    <t>ワイシャツ</t>
  </si>
  <si>
    <t>男子ズボン</t>
  </si>
  <si>
    <t>男子背広①</t>
  </si>
  <si>
    <r>
      <t xml:space="preserve">夏物､シングル上下､並型､〔表地〕「ポリエステル混」､〔裏地〕ポリエステル100%、中級品 </t>
    </r>
  </si>
  <si>
    <t>男子背広②</t>
  </si>
  <si>
    <t>ダウン・ジャケット</t>
  </si>
  <si>
    <t>中等（女性）</t>
  </si>
  <si>
    <t>70%ダウン　女子</t>
  </si>
  <si>
    <t>ダスター・コート</t>
  </si>
  <si>
    <t>ジャケット</t>
  </si>
  <si>
    <t>プルオーバー､長袖､毛100%､無地､〔サイズ〕Ｍ､普通品</t>
  </si>
  <si>
    <t>ワンピース</t>
  </si>
  <si>
    <t>ワンピース（長袖､毛）</t>
  </si>
  <si>
    <t>長袖､毛100%､無地､中級品</t>
  </si>
  <si>
    <t>スカート</t>
  </si>
  <si>
    <t>スカート（秋冬物）</t>
  </si>
  <si>
    <t>子供服</t>
  </si>
  <si>
    <t>50-60ｃｍ</t>
  </si>
  <si>
    <t>中長の生地45-51ｃｍ</t>
  </si>
  <si>
    <t>50-60ｃｍ</t>
  </si>
  <si>
    <t>セット</t>
  </si>
  <si>
    <t>２．服装の材料</t>
  </si>
  <si>
    <t>（１）綿布</t>
  </si>
  <si>
    <t>白い綿布</t>
  </si>
  <si>
    <t>幅180ｃｍ</t>
  </si>
  <si>
    <t>幅122ｃｍ</t>
  </si>
  <si>
    <t>メートル</t>
  </si>
  <si>
    <t>さらし木綿</t>
  </si>
  <si>
    <t>色のある綿布</t>
  </si>
  <si>
    <t>コールテン</t>
  </si>
  <si>
    <t>ベッドカーバの布</t>
  </si>
  <si>
    <t>（２）木綿と合成繊維の混紡の布</t>
  </si>
  <si>
    <t>ポリエステル</t>
  </si>
  <si>
    <t>装飾に使う布</t>
  </si>
  <si>
    <t>幅150ｃｍポリエステル</t>
  </si>
  <si>
    <t>幅140ｃｍ</t>
  </si>
  <si>
    <t>幅150ｃｍ</t>
  </si>
  <si>
    <t>（３）合成繊維の布</t>
  </si>
  <si>
    <t>メートル</t>
  </si>
  <si>
    <t>テリレンの伸縮性のあるラシャ</t>
  </si>
  <si>
    <t>幅91ｃｍ</t>
  </si>
  <si>
    <t>ステープル・ファイバー</t>
  </si>
  <si>
    <t>幅140ｃｍ花柄中等</t>
  </si>
  <si>
    <t>中長繊維の布</t>
  </si>
  <si>
    <t>ギャバジン144ｃｍ</t>
  </si>
  <si>
    <t>メートル</t>
  </si>
  <si>
    <t>（４）毛織物</t>
  </si>
  <si>
    <t>ギャバジン</t>
  </si>
  <si>
    <t>ツイード、スコッチ織り</t>
  </si>
  <si>
    <t>幅144ｃｍ混紡</t>
  </si>
  <si>
    <t>幅143ｃｍ混紡550ｇ</t>
  </si>
  <si>
    <t>メルトン</t>
  </si>
  <si>
    <t>純毛700ｇ　144ｃｍ</t>
  </si>
  <si>
    <t>毛とテリレンの柄物の毛織物</t>
  </si>
  <si>
    <t>350ｇ中等　144ｃｍ</t>
  </si>
  <si>
    <t>純毛の柄物の毛織物</t>
  </si>
  <si>
    <t>440ｇ中等　145ｃｍ</t>
  </si>
  <si>
    <t>メートル</t>
  </si>
  <si>
    <t>（５）絹織物</t>
  </si>
  <si>
    <t>絹ビロードの織物</t>
  </si>
  <si>
    <t>砂洗糸の織物</t>
  </si>
  <si>
    <t>幅115ｃｍ</t>
  </si>
  <si>
    <t>デミティ、亜麻や絹糸で平織りにした薄地の織物</t>
  </si>
  <si>
    <t>（６）毛糸</t>
  </si>
  <si>
    <t>混紡の糸</t>
  </si>
  <si>
    <t>毛50％</t>
  </si>
  <si>
    <t>668　中粗</t>
  </si>
  <si>
    <t>混紡一級</t>
  </si>
  <si>
    <t>３．靴、靴下、帽子と他の身なり</t>
  </si>
  <si>
    <t>（１）靴類</t>
  </si>
  <si>
    <t>布靴</t>
  </si>
  <si>
    <t>プラスチックの靴底26ｃｍ</t>
  </si>
  <si>
    <t>プラスチックの靴底</t>
  </si>
  <si>
    <t>サイズ　25-26</t>
  </si>
  <si>
    <t>旅行用シューズ</t>
  </si>
  <si>
    <t>李寧の商標（男性用）</t>
  </si>
  <si>
    <t>火炬牌</t>
  </si>
  <si>
    <t>サイズ　25-26</t>
  </si>
  <si>
    <t>ゴム靴</t>
  </si>
  <si>
    <t>軽い雨靴（女性用）</t>
  </si>
  <si>
    <t>三鈴牌雨靴　31-001</t>
  </si>
  <si>
    <t>子供用靴</t>
  </si>
  <si>
    <t>プラスチックの子供用靴</t>
  </si>
  <si>
    <t>（２）靴下</t>
  </si>
  <si>
    <t>男子靴下（春夏物）</t>
  </si>
  <si>
    <t>春夏物､綿･化学繊維混用､柄物､〔サイズ〕25cm､普通品</t>
  </si>
  <si>
    <t>（３）帽子</t>
  </si>
  <si>
    <t>（４）他の身なり</t>
  </si>
  <si>
    <t>ネクタイ</t>
  </si>
  <si>
    <t>レーンコート</t>
  </si>
  <si>
    <t>プラスチック一級</t>
  </si>
  <si>
    <t>自転車用95ｃｍ</t>
  </si>
  <si>
    <t>プラスチック</t>
  </si>
  <si>
    <t>手袋</t>
  </si>
  <si>
    <t>女性用</t>
  </si>
  <si>
    <t>女性用　テリレン</t>
  </si>
  <si>
    <t>羊の皮　</t>
  </si>
  <si>
    <t>タオル</t>
  </si>
  <si>
    <t>スポーツシャツ(半袖)</t>
  </si>
  <si>
    <t>男子用､ポロシャツ､半袖､ニット(鹿の子編)､綿100%､30～50番手、無地､〔サイズ〕M､普通品</t>
  </si>
  <si>
    <t>男子シャツ(半袖)</t>
  </si>
  <si>
    <t>半袖､メリヤス､綿100%､30～40番手程度、〔サイズ〕Ｍ､白､普通品</t>
  </si>
  <si>
    <t>三、家庭設備と用品</t>
  </si>
  <si>
    <t>１．持ちがよい消費財</t>
  </si>
  <si>
    <t>（１）家具</t>
  </si>
  <si>
    <t>事務机</t>
  </si>
  <si>
    <t>120×60×78ｃｍ</t>
  </si>
  <si>
    <t>120ｃｍ</t>
  </si>
  <si>
    <t>130×65×80</t>
  </si>
  <si>
    <t>ソファー</t>
  </si>
  <si>
    <t>三人両用</t>
  </si>
  <si>
    <t>三人　皮製</t>
  </si>
  <si>
    <t>三人　</t>
  </si>
  <si>
    <t>スプリング・マート</t>
  </si>
  <si>
    <t>椅子</t>
  </si>
  <si>
    <t>レストラン用</t>
  </si>
  <si>
    <t>脚</t>
  </si>
  <si>
    <t>（２）家庭設備</t>
  </si>
  <si>
    <t>ミシン</t>
  </si>
  <si>
    <t>A-01290　JA1-1</t>
  </si>
  <si>
    <t>電気洗濯機①</t>
  </si>
  <si>
    <t>電気洗濯機②</t>
  </si>
  <si>
    <t>冷蔵庫</t>
  </si>
  <si>
    <t>雪花105L</t>
  </si>
  <si>
    <t>双鹿BD-180</t>
  </si>
  <si>
    <t>RD128L</t>
  </si>
  <si>
    <t>掛け時計</t>
  </si>
  <si>
    <t>クオーツ掛け時計　中級</t>
  </si>
  <si>
    <t>覇王牌クオーツ掛け時計</t>
  </si>
  <si>
    <t>レンジフード</t>
  </si>
  <si>
    <t>高周波出力500又は600W、オーブン･グリル･自動解凍機能付き</t>
  </si>
  <si>
    <t>エアコン</t>
  </si>
  <si>
    <t>上菱KF-25GW　冷房タイプ</t>
  </si>
  <si>
    <t>20ｋW</t>
  </si>
  <si>
    <t>ドライヤー</t>
  </si>
  <si>
    <t>500W　普通</t>
  </si>
  <si>
    <t>旋楓　GY-55　550W</t>
  </si>
  <si>
    <t>500W</t>
  </si>
  <si>
    <t>２．室内装飾品</t>
  </si>
  <si>
    <t>カーテン</t>
  </si>
  <si>
    <t>テーブル掛け</t>
  </si>
  <si>
    <t>ポリエステル・プリント布</t>
  </si>
  <si>
    <t>装飾照明器具</t>
  </si>
  <si>
    <t>天井に取り付け　中級</t>
  </si>
  <si>
    <t>天井に取り付け</t>
  </si>
  <si>
    <t>カーペット</t>
  </si>
  <si>
    <t>３．寝具</t>
  </si>
  <si>
    <t>アクリル100%､柄物､トリコット生地縁取り､〔サイズ〕140cm×200cm程度､2.6kg、中級品</t>
  </si>
  <si>
    <t>シーツ</t>
  </si>
  <si>
    <t>布団の表</t>
  </si>
  <si>
    <t>軟らかい絹</t>
  </si>
  <si>
    <t>ベッド・カーバ</t>
  </si>
  <si>
    <t>ポリエステル中級　ダブル</t>
  </si>
  <si>
    <t>ポリエステルと絹　三つセット</t>
  </si>
  <si>
    <t>ダブル</t>
  </si>
  <si>
    <t>蚊帳</t>
  </si>
  <si>
    <t>ナイロン　ダブル</t>
  </si>
  <si>
    <t>テリレン</t>
  </si>
  <si>
    <t>張</t>
  </si>
  <si>
    <t>４．家庭のこまごました日用品</t>
  </si>
  <si>
    <t>鉄鍋</t>
  </si>
  <si>
    <t>5号　片手鍋</t>
  </si>
  <si>
    <t>上海産一級</t>
  </si>
  <si>
    <t>家用</t>
  </si>
  <si>
    <t>石鹸（洗濯用）</t>
  </si>
  <si>
    <t>灯塔300ｇ　一級</t>
  </si>
  <si>
    <t>標準重量100g「花王石鹸ホワイト」又は「牛乳石鹸､カウブランド赤箱」</t>
  </si>
  <si>
    <t>合成洗剤､綿･麻･レーヨン･合成繊維用､高密度粉末､箱入り(1.5kg入り)</t>
  </si>
  <si>
    <t>145ｇ</t>
  </si>
  <si>
    <t>トイレット・ペーパー①</t>
  </si>
  <si>
    <t>トイレット・ペーパー②</t>
  </si>
  <si>
    <t>日用の金物</t>
  </si>
  <si>
    <t>ワイヤ・ペンチ200ｍｍ</t>
  </si>
  <si>
    <t>ワイヤ・ペンチ</t>
  </si>
  <si>
    <t>ワイヤ・ペンチ26.4センチ</t>
  </si>
  <si>
    <t>40W</t>
  </si>
  <si>
    <t>40W　220V</t>
  </si>
  <si>
    <t>ほうろうびきの洗面器</t>
  </si>
  <si>
    <t>36ｃｍ　一級</t>
  </si>
  <si>
    <t>36ｃｍ</t>
  </si>
  <si>
    <t>ござ</t>
  </si>
  <si>
    <t>輸入品､圧力なべ､6.0l､ステンレス製</t>
  </si>
  <si>
    <t>プラスチックの洗面器</t>
  </si>
  <si>
    <t>40ｃｍ一級</t>
  </si>
  <si>
    <t>ガラスコップ</t>
  </si>
  <si>
    <t>包丁</t>
  </si>
  <si>
    <t>民用　2号</t>
  </si>
  <si>
    <t>丁</t>
  </si>
  <si>
    <t>５．他の日用品</t>
  </si>
  <si>
    <t>金の装飾品</t>
  </si>
  <si>
    <t>24K　ネックレス</t>
  </si>
  <si>
    <t>24K　上海産</t>
  </si>
  <si>
    <t>24K　ネックレス</t>
  </si>
  <si>
    <t>ｇ</t>
  </si>
  <si>
    <t>紳士用､水晶発振式､〔ケース(側)〕18金ゴールド､「セイコースピリット」又は「セイコールーセント」､中級品</t>
  </si>
  <si>
    <t>16K　100ページ</t>
  </si>
  <si>
    <t>16K　50ページ</t>
  </si>
  <si>
    <t>18K　50ページ</t>
  </si>
  <si>
    <t>イリジウム・ペン</t>
  </si>
  <si>
    <t>メガネ</t>
  </si>
  <si>
    <t>まゆ墨</t>
  </si>
  <si>
    <t>カール・ドライヤ</t>
  </si>
  <si>
    <t>国産中級</t>
  </si>
  <si>
    <t>コールド・クリーム</t>
  </si>
  <si>
    <t>クリーム</t>
  </si>
  <si>
    <t>香水</t>
  </si>
  <si>
    <t>大宝</t>
  </si>
  <si>
    <t>30ML</t>
  </si>
  <si>
    <t>液状整髪料､355ml入り､「バイタリスV7」</t>
  </si>
  <si>
    <t>ステックタイプ、「セルフィットリップステック」</t>
  </si>
  <si>
    <t>シャンプ</t>
  </si>
  <si>
    <t>華姿シャンプ　300ML</t>
  </si>
  <si>
    <t>ノート</t>
  </si>
  <si>
    <t>四、医療保健</t>
  </si>
  <si>
    <t>１．医療器具と保健用品</t>
  </si>
  <si>
    <t>体を丈夫にするボール</t>
  </si>
  <si>
    <t>ステンレス　中号</t>
  </si>
  <si>
    <t>2号</t>
  </si>
  <si>
    <t>ステンレス</t>
  </si>
  <si>
    <t>対</t>
  </si>
  <si>
    <t>磁化コップ</t>
  </si>
  <si>
    <t>天磁磁化コップ</t>
  </si>
  <si>
    <t>哈磁コップ</t>
  </si>
  <si>
    <t>２．漢方薬材と製剤</t>
  </si>
  <si>
    <t>甘草</t>
  </si>
  <si>
    <t>二級</t>
  </si>
  <si>
    <t>銀花</t>
  </si>
  <si>
    <t>菊花</t>
  </si>
  <si>
    <t>陳皮</t>
  </si>
  <si>
    <t>黄連</t>
  </si>
  <si>
    <t>党参</t>
  </si>
  <si>
    <t>当帰</t>
  </si>
  <si>
    <t>黄耆</t>
  </si>
  <si>
    <t>牛黄解毒錠剤</t>
  </si>
  <si>
    <t>10錠</t>
  </si>
  <si>
    <t>12錠</t>
  </si>
  <si>
    <t>小瓶　計量単位：瓶</t>
  </si>
  <si>
    <t>銀翹解毒丸</t>
  </si>
  <si>
    <t>10丸</t>
  </si>
  <si>
    <t>36錠</t>
  </si>
  <si>
    <t>10丸　　（箱）</t>
  </si>
  <si>
    <t>板藍根解毒剤</t>
  </si>
  <si>
    <t>10袋</t>
  </si>
  <si>
    <t>10袋　　（箱）</t>
  </si>
  <si>
    <t>藿香健胃剤</t>
  </si>
  <si>
    <t>チョウセンニンジン</t>
  </si>
  <si>
    <t>鹿茸</t>
  </si>
  <si>
    <t>箱入り</t>
  </si>
  <si>
    <t>３．西洋医学で用いる薬剤</t>
  </si>
  <si>
    <t>カゼ薬①</t>
  </si>
  <si>
    <t>カゼ薬②</t>
  </si>
  <si>
    <t>抗生物質の注射薬</t>
  </si>
  <si>
    <t>青霉素80単位</t>
  </si>
  <si>
    <t>青霉素40万鉀</t>
  </si>
  <si>
    <t>青霉素</t>
  </si>
  <si>
    <t>抗生物質の錠剤</t>
  </si>
  <si>
    <t>旋霉素</t>
  </si>
  <si>
    <t>先鋒6号0.25ｇ24粒</t>
  </si>
  <si>
    <t>錠</t>
  </si>
  <si>
    <t>下痢止め薬</t>
  </si>
  <si>
    <t>黄蓮素</t>
  </si>
  <si>
    <t>黄蓮素0.1ｇ×100</t>
  </si>
  <si>
    <t>痢特灵</t>
  </si>
  <si>
    <t>外用の薬</t>
  </si>
  <si>
    <t>紫薬水</t>
  </si>
  <si>
    <t>紫薬水40ｍｌ</t>
  </si>
  <si>
    <t>風油精</t>
  </si>
  <si>
    <t>心臓病の薬</t>
  </si>
  <si>
    <t>心血康100ｍｇ</t>
  </si>
  <si>
    <t>心緩釈カプセル</t>
  </si>
  <si>
    <t>地奥心血康</t>
  </si>
  <si>
    <t>五、交通と通信道具</t>
  </si>
  <si>
    <t>１．交通道具</t>
  </si>
  <si>
    <t>バイク</t>
  </si>
  <si>
    <t>嘉陵70　二輪</t>
  </si>
  <si>
    <t>125A幸福</t>
  </si>
  <si>
    <t>二輪100</t>
  </si>
  <si>
    <t>ミニサイクル､24型</t>
  </si>
  <si>
    <t>三輪車</t>
  </si>
  <si>
    <t>京風小三輪</t>
  </si>
  <si>
    <t>２．通信道具</t>
  </si>
  <si>
    <t>868VIII</t>
  </si>
  <si>
    <t>ポケット・ベール</t>
  </si>
  <si>
    <t>モトローラ</t>
  </si>
  <si>
    <t>国脈126モトローラ</t>
  </si>
  <si>
    <t>六、娯楽、教育、文化の用品</t>
  </si>
  <si>
    <t>１．文化的な娯楽用消費財</t>
  </si>
  <si>
    <t>ラジオ</t>
  </si>
  <si>
    <t>世界牌</t>
  </si>
  <si>
    <t>カラーテレビ</t>
  </si>
  <si>
    <t>54ｃｍ</t>
  </si>
  <si>
    <t>白黒テレビ</t>
  </si>
  <si>
    <t>36ｃｍ　</t>
  </si>
  <si>
    <t>44ｃｍ</t>
  </si>
  <si>
    <t>45ｃｍ</t>
  </si>
  <si>
    <t>ラジカセ</t>
  </si>
  <si>
    <t>カメラ</t>
  </si>
  <si>
    <t>〔鍵盤〕上下各49鍵､「ヤマハエレクトーン､EL-50」</t>
  </si>
  <si>
    <t>ラジオ・ステレオ</t>
  </si>
  <si>
    <t>ビデオテープレコーダー</t>
  </si>
  <si>
    <t>ビデオ・カメラ</t>
  </si>
  <si>
    <t>２．教材と参考書</t>
  </si>
  <si>
    <t>児童向けの読み物</t>
  </si>
  <si>
    <t>故事大王</t>
  </si>
  <si>
    <t>356夜故事</t>
  </si>
  <si>
    <t>中国語の辞書</t>
  </si>
  <si>
    <t>新華辞書</t>
  </si>
  <si>
    <t>現代新華辞書</t>
  </si>
  <si>
    <t>３．文化と娯楽の用品</t>
  </si>
  <si>
    <t>（１）娯楽の用品</t>
  </si>
  <si>
    <t>トランプ</t>
  </si>
  <si>
    <t>中国将棋</t>
  </si>
  <si>
    <t>フィルム</t>
  </si>
  <si>
    <t>アルバム</t>
  </si>
  <si>
    <t>12×9ｃｍ</t>
  </si>
  <si>
    <t>（２）新聞と雑誌</t>
  </si>
  <si>
    <t>紅灯</t>
  </si>
  <si>
    <t>ビデオテープレコーダー</t>
  </si>
  <si>
    <t>家庭用､据置型､VHS方式､ﾊｲﾌｧｲﾀｲﾌﾟ､特殊機能付きは除く､付属品を含む</t>
  </si>
  <si>
    <t>ビデオテープレコーダー</t>
  </si>
  <si>
    <t>松下</t>
  </si>
  <si>
    <t>カメラ</t>
  </si>
  <si>
    <t>35ミリレンズシャッター式全自動カメラ､ズームレンズ内蔵､〔レンズ〕広角(35～40mm) 望遠(105～120mm)；Ｆ値(広角時)3.5～4.5､パノラマ切替え機能付き､日付け写し込み機能付き､ケース代を含む</t>
  </si>
  <si>
    <t>カメラ</t>
  </si>
  <si>
    <t>海欧</t>
  </si>
  <si>
    <t>ビデオカメラ</t>
  </si>
  <si>
    <t>家庭用､ﾃﾞｼﾞﾀﾙ方式､液晶ﾓﾆﾀｰ付き､〔ｽﾞｰﾑ〕光学10～12倍､ﾃﾞｼﾞﾀﾙ40～200倍)､〔ﾚﾝｽﾞ〕F1.4～2.5､別売りの付属品は除く</t>
  </si>
  <si>
    <t>ビデオ・カメラ</t>
  </si>
  <si>
    <t>ピアノ</t>
  </si>
  <si>
    <t>ｱｯﾌﾟﾗｲﾄ､88鍵､3本ﾍﾟﾀﾞﾙ､黒､特製ﾊﾝﾏｰ使用､専用高低自在いす付き､「ヤマハ YU1」</t>
  </si>
  <si>
    <t>ハーモニカ</t>
  </si>
  <si>
    <t>単音、15穴、「ヤマハシングル15S」</t>
  </si>
  <si>
    <t>ギター</t>
  </si>
  <si>
    <t>フォークギター、普通品、「ヤマハFG-421」</t>
  </si>
  <si>
    <t>電子オルガン</t>
  </si>
  <si>
    <t>〔鍵盤〕上下各49鍵､「ヤマハエレクトーン､EL-50」</t>
  </si>
  <si>
    <t>電子オルガン</t>
  </si>
  <si>
    <t>通美49キーボート中級</t>
  </si>
  <si>
    <t>雅馬哈</t>
  </si>
  <si>
    <t>49キーボート</t>
  </si>
  <si>
    <t>学習机</t>
  </si>
  <si>
    <t>学童用､片袖机､木製、〔甲板〕天然木､本棚及び蛍光灯付き、〔外形寸法〕幅100～110cm､中級品､別売りの付属品は除く</t>
  </si>
  <si>
    <t>幼児自転車</t>
  </si>
  <si>
    <t>幼児車、16型</t>
  </si>
  <si>
    <t>1台</t>
  </si>
  <si>
    <t>玩具</t>
  </si>
  <si>
    <t>三輪車</t>
  </si>
  <si>
    <t>ワードプロセッサー</t>
  </si>
  <si>
    <t>日本語ワードプロセッサー、ﾗｯﾌﾟﾄｯﾌﾟﾀｲﾌﾟ､ｷｰﾎﾞｰﾄﾞ入力､バックライト付き液晶ﾃﾞｨｽﾌﾟﾚｲ､ｶ熱転写ﾌﾟﾘﾝﾀ、文書用FDDIスロット</t>
  </si>
  <si>
    <t>小型電卓</t>
  </si>
  <si>
    <t>電池式､液晶表示､8けた､定数計算･独立メモリー･√･%付き､〔サイズ〕幅5～7cm･奥行8～12cm</t>
  </si>
  <si>
    <t>テレビ修理代</t>
  </si>
  <si>
    <t>カラーテレビ､トランジスタの取替え(部品代を除く)､出張費を含む</t>
  </si>
  <si>
    <t>1件</t>
  </si>
  <si>
    <t>電器の修理</t>
  </si>
  <si>
    <t>テレビの修理</t>
  </si>
  <si>
    <t>ボールペン</t>
  </si>
  <si>
    <t>鉛筆型､芯取替式､透明軸､ｸﾘｯﾌﾟ付きｷｬｯﾌﾟ､金属製口部､「ｾﾞﾌﾞﾗﾎﾞｰﾙﾍﾟﾝN-5100」､「三菱ﾎﾞｰﾙﾍﾟﾝSA-S」又は「ﾊﾟｲﾛｯﾄﾎﾞｰﾙﾍﾟﾝBP-S」</t>
  </si>
  <si>
    <t>イリジウム・ペン</t>
  </si>
  <si>
    <t>金星　普通　703号</t>
  </si>
  <si>
    <t>英雄　普通　329</t>
  </si>
  <si>
    <t>普通　</t>
  </si>
  <si>
    <t>鉛筆</t>
  </si>
  <si>
    <t>墨芯､ＨＢ､消しゴムなし､「トンボ鉛筆8900番」又は「三菱鉛筆9800番」</t>
  </si>
  <si>
    <t>1ﾀﾞｰｽ</t>
  </si>
  <si>
    <t>絵の具</t>
  </si>
  <si>
    <t>水彩不透明絵の具､12色､紙箱入り､普通品､「サクラマット水彩」､「ぺんてるエフ水彩」又は「ギターペイント風車」</t>
  </si>
  <si>
    <t>プラスチックの絵筆</t>
  </si>
  <si>
    <t>12色　金魚牌</t>
  </si>
  <si>
    <t>12色</t>
  </si>
  <si>
    <t>セット</t>
  </si>
  <si>
    <t>マーキングペン</t>
  </si>
  <si>
    <t>水性､蛍光ペン､細･太両用書き(ツインタイプ)､「プロパス2」､「スポットライター2」､「蛍光オプテックス」又は「蛍コート」</t>
  </si>
  <si>
    <t>ノートブック</t>
  </si>
  <si>
    <t>上質紙､6号(179mm×252mm)､罫入り､正味30枚綴り</t>
  </si>
  <si>
    <t>1冊</t>
  </si>
  <si>
    <t>ノート</t>
  </si>
  <si>
    <t>101号</t>
  </si>
  <si>
    <t>レターペーパー</t>
  </si>
  <si>
    <t>上質紙､色紙判､実用便せん､「コクヨ書翰箋､ヒ－1」､70枚綴り</t>
  </si>
  <si>
    <t>便箋</t>
  </si>
  <si>
    <t>16K　100ページ</t>
  </si>
  <si>
    <t>16K　50ページ</t>
  </si>
  <si>
    <t>18K　50ページ</t>
  </si>
  <si>
    <t>アルバム</t>
  </si>
  <si>
    <t>ﾌﾘｰｱﾙﾊﾞﾑ､厚紙表紙､台紙6枚､〔ｻｲｽﾞ〕四つ切り(323mm×270mm)､背幅17mm､ｽﾗｲﾄﾞとじ具式､「ｺｸﾖﾌﾘｰｱﾙﾊﾞﾑ､ｱ-134N」</t>
  </si>
  <si>
    <t>アルバム</t>
  </si>
  <si>
    <t>12×9ｃｍ</t>
  </si>
  <si>
    <t>セロハン粘着テープ</t>
  </si>
  <si>
    <t>透明ｾﾛﾊﾝ､幅18mm×長さ35m(大巻)､箱入り､「ニチバン・ｾﾛﾃｰﾌﾟ」又は「ｾｷｽｲｾﾛﾃｰﾌﾟ」</t>
  </si>
  <si>
    <t>筆入れ</t>
  </si>
  <si>
    <t>ビニール製､マグネット式､幅8～9cm､柄物､普通品</t>
  </si>
  <si>
    <t>鉛筆削り機</t>
  </si>
  <si>
    <t>電動式､削りすぎ防止装置付き､芯先調節なし</t>
  </si>
  <si>
    <t>ＯＡ用紙</t>
  </si>
  <si>
    <t>コピー用紙(ＰＰＣ用紙)､Ａ4サイズ､白､〔紙厚〕64g／㎡､500枚</t>
  </si>
  <si>
    <t>1包</t>
  </si>
  <si>
    <t>軟式野球ボール</t>
  </si>
  <si>
    <t>公認球Ａ号</t>
  </si>
  <si>
    <t>ゴルフボール</t>
  </si>
  <si>
    <t>輸入品､ツーピースボール､3個入り､「スポルディングトップフライト　ツアーZ-バラタ」」</t>
  </si>
  <si>
    <t>サッカーボール</t>
  </si>
  <si>
    <t>5号球､人工皮革､手縫い､検定球(J.F.A.)､中級品</t>
  </si>
  <si>
    <t>グローブ</t>
  </si>
  <si>
    <t>軟式野球用､一般用､牛皮製､中級品</t>
  </si>
  <si>
    <t>ゴルフクラブ</t>
  </si>
  <si>
    <t>11本セット､〔ウッドヘッド〕メタル、〔アイアンヘッド〕ステンレス、〔シャフト〕スチール､「クラブチャンピオン（ミズノ）」</t>
  </si>
  <si>
    <t>1組</t>
  </si>
  <si>
    <t>輸入品､アメリカ製､アイアン10本セット､〔ヘッド〕ステンレス､〔シャフト〕カーボングラファイト､「ピン　ジング2、K-101シャフト」</t>
  </si>
  <si>
    <t>テニスラケット</t>
  </si>
  <si>
    <t>硬式ラケット､フレーム(ガットは除く)､ケース付き、〔サイズ〕ミッド、〔材質〕グラファイト+グラスファイバーコンポジット</t>
  </si>
  <si>
    <t>輸入品､硬式ラケット､フレーム(ガットは除く)､ケース付き､〔サイズ〕オーバー、〔材質〕カーボン100％「プレシジョン　クロノス（プリンス）」</t>
  </si>
  <si>
    <t>釣ざお</t>
  </si>
  <si>
    <t>振出し磯ざお､カーボンロッド(カーボン含有率80～98%)､全長5.20～5.50ｍ､継数5本又は6本､錘負荷1～5号､中級品</t>
  </si>
  <si>
    <t>トレーニングパンツ</t>
  </si>
  <si>
    <t>ニット､合成繊維・綿混用､中級品､「チャンピオン」</t>
  </si>
  <si>
    <t>登山靴</t>
  </si>
  <si>
    <t>軽登山靴､〔甲〕合成繊維+天然皮革補強､〔外底〕合成ゴム､26cm程度､中級品</t>
  </si>
  <si>
    <t>人形</t>
  </si>
  <si>
    <t>ソフトビニール製､着せ替え人形､27cm程度(紙箱入り)､衣服(中級)付き､「リカちゃん」</t>
  </si>
  <si>
    <t>がん具自動車</t>
  </si>
  <si>
    <t>パトロールカー(サイレン･プッシュボタン3～5個付き)､35cm程度､単1又は単2電池2本使用(電池代を除く)</t>
  </si>
  <si>
    <t>電動</t>
  </si>
  <si>
    <t>組立がん具</t>
  </si>
  <si>
    <t>プラスチック製､幼児向き､「ダイヤプロックジュニア、袋入り　B-1」</t>
  </si>
  <si>
    <t>家庭用テレビゲーム機</t>
  </si>
  <si>
    <t>カセット使用タイプ､ＣＰＵ  16ビット､専用コントローラ2個つき、「スーパーファミコン」</t>
  </si>
  <si>
    <t>ゲーム機</t>
  </si>
  <si>
    <t>小覇王</t>
  </si>
  <si>
    <t>フイルム</t>
  </si>
  <si>
    <t>カメラ用､カラー､35ミリ､感度100､24枚撮り､3本入り、「フジカラー  ＳＵＰＥＲG100」又は「コニカカラー Super　DD100」</t>
  </si>
  <si>
    <t>フィルム</t>
  </si>
  <si>
    <t>富士135　26枚</t>
  </si>
  <si>
    <t>富士135　36枚</t>
  </si>
  <si>
    <t>巻</t>
  </si>
  <si>
    <t>コンパクトディスク</t>
  </si>
  <si>
    <t>直径12cm､邦盤､歌謡曲</t>
  </si>
  <si>
    <t>切り花</t>
  </si>
  <si>
    <t>カーネーション(白を除く)</t>
  </si>
  <si>
    <t>きく､中輪</t>
  </si>
  <si>
    <t>バラ､輪もの</t>
  </si>
  <si>
    <t>植木鉢</t>
  </si>
  <si>
    <t>素焼き鉢､丸鉢､5号(上口直径15cm程度)</t>
  </si>
  <si>
    <t>カセットテープ</t>
  </si>
  <si>
    <t>一般録音用､録音時間往復60分､ﾍﾞｰｽ材強化ﾎﾟﾘｴｽﾃﾙ､ﾌﾟﾗｽﾁｯｸｹｰｽ入り</t>
  </si>
  <si>
    <t>録音テープ</t>
  </si>
  <si>
    <t>SONY</t>
  </si>
  <si>
    <t>ペットフード</t>
  </si>
  <si>
    <t>ﾄﾞｯｸﾞﾌｰﾄﾞ､ウェットﾀｲﾌﾟ､ビーフ、缶入り(400ｇ程度)</t>
  </si>
  <si>
    <t>1缶</t>
  </si>
  <si>
    <t>ｷｬｯﾄﾌｰﾄﾞ､ｳｪｯﾄﾀｲﾌﾟ､缶入り(185g入り)</t>
  </si>
  <si>
    <t>ビデオテープ</t>
  </si>
  <si>
    <t>VHS方式､録画･再生時間120分､ｽﾀﾝﾀﾞｰﾄﾞ､3巻入り</t>
  </si>
  <si>
    <t>1パック</t>
  </si>
  <si>
    <t>乾電池</t>
  </si>
  <si>
    <t>筒形アルカリ乾電池､単3形､4個入り</t>
  </si>
  <si>
    <t>乾電池</t>
  </si>
  <si>
    <t>5号　普通</t>
  </si>
  <si>
    <t>1号　</t>
  </si>
  <si>
    <t>新聞代(地方・ブロック紙)</t>
  </si>
  <si>
    <t>日刊､邦字一般新聞､朝夕刊､月ぎめ</t>
  </si>
  <si>
    <t>地方新聞</t>
  </si>
  <si>
    <t>北京晩報</t>
  </si>
  <si>
    <t>新民晩報</t>
  </si>
  <si>
    <t>吉林日報</t>
  </si>
  <si>
    <t>テレビの番組を紹介する新聞</t>
  </si>
  <si>
    <t>中国電視報</t>
  </si>
  <si>
    <t>毎週電視報</t>
  </si>
  <si>
    <t>視聴導報</t>
  </si>
  <si>
    <t>月刊誌</t>
  </si>
  <si>
    <t>総合雑誌、「文芸春秋」</t>
  </si>
  <si>
    <t>雑誌</t>
  </si>
  <si>
    <t>読者</t>
  </si>
  <si>
    <t>大衆電影</t>
  </si>
  <si>
    <t>文芸雑誌、「小説新潮」</t>
  </si>
  <si>
    <t>婦人雑誌、「主婦の友」</t>
  </si>
  <si>
    <t>辞書</t>
  </si>
  <si>
    <t>英和辞典、新合成皮革装、「新コンサイス」</t>
  </si>
  <si>
    <t>外国語の辞書</t>
  </si>
  <si>
    <t>英漢辞書</t>
  </si>
  <si>
    <t>新英漢辞書</t>
  </si>
  <si>
    <t>英漢大辞書</t>
  </si>
  <si>
    <t>宿泊料（民営）</t>
  </si>
  <si>
    <t>一般旅館等、１泊２食付、税込み、平日</t>
  </si>
  <si>
    <t>ホテルの料金</t>
  </si>
  <si>
    <t>ダブル</t>
  </si>
  <si>
    <t>日</t>
  </si>
  <si>
    <t>月謝(珠算)</t>
  </si>
  <si>
    <t>珠算塾､夜間部､毎週3日以上授業､初心者</t>
  </si>
  <si>
    <t>月謝(珠算・入塾金)</t>
  </si>
  <si>
    <t>入塾金、珠算塾､（夜間部､毎週3日以上授業､初心者）</t>
  </si>
  <si>
    <t>月謝(水泳教室・入会金)</t>
  </si>
  <si>
    <t>水泳教室(スイミング･クラブ)､児童コース(初心者向き)､週1回講習</t>
  </si>
  <si>
    <t>月謝(水泳教室)</t>
  </si>
  <si>
    <t>水泳教室(スイミング･クラブ)､児童コース(初心者向き)､週2回講習</t>
  </si>
  <si>
    <t>月謝(洋裁)</t>
  </si>
  <si>
    <t>洋裁学校､昼間部､本科授業料</t>
  </si>
  <si>
    <t>月謝(洋裁・入学金)</t>
  </si>
  <si>
    <t>洋裁学校（昼間部､本科授業料）</t>
  </si>
  <si>
    <t>月謝(料理)</t>
  </si>
  <si>
    <t>料理学校､週1回授業､修業年限1年､本科授業料(材料費を除く)､月謝</t>
  </si>
  <si>
    <t>月謝(料理・入学金)</t>
  </si>
  <si>
    <t>料理学校（週1回授業､修業年限1年､本科）</t>
  </si>
  <si>
    <t>月謝(音楽)</t>
  </si>
  <si>
    <t>音楽教室(ピアノ､初級､個人レッスン､週1回）</t>
  </si>
  <si>
    <t>月謝(音楽・入会金)</t>
  </si>
  <si>
    <t>音楽教室(ピアノ)､初級､個人レッスン､週1回</t>
  </si>
  <si>
    <t>自動車教習料（最低教習時間）</t>
  </si>
  <si>
    <t>自動車教習料公安委員会指定教習所､第一種普通免許証取得､技能教習料､最低教習時間（68時限×50分）</t>
  </si>
  <si>
    <t>自動車教習料（技能・路上）</t>
  </si>
  <si>
    <t>公安委員会指定教習所､第一種普通免許証取得､技能及び学科教習料､所内､50分</t>
  </si>
  <si>
    <t>自動車教習料（技能・所内）</t>
  </si>
  <si>
    <t>公安委員会指定教習所､第一種普通免許証取得､技能教習料､路上､50分</t>
  </si>
  <si>
    <t>自動車教習料（学科）</t>
  </si>
  <si>
    <t>公安委員会指定教習所､第一種普通免許証取得､学科教習料､50分</t>
  </si>
  <si>
    <t>自動車教習料（入所料）</t>
  </si>
  <si>
    <t>公安委員会指定教習所､第一種普通免許証取得､入所料</t>
  </si>
  <si>
    <t>映画観覧料</t>
  </si>
  <si>
    <t>大人観覧料</t>
  </si>
  <si>
    <t>映画館の入場券</t>
  </si>
  <si>
    <t>一等</t>
  </si>
  <si>
    <t>ゴルフ練習料金</t>
  </si>
  <si>
    <t>平日､1回150個打った場合</t>
  </si>
  <si>
    <t>平日､入場料</t>
  </si>
  <si>
    <t>平日､最低貸出し個数</t>
  </si>
  <si>
    <t>平日､ボール代</t>
  </si>
  <si>
    <t>ゴルフプレー料金</t>
  </si>
  <si>
    <t>メンバーシップゴルフ場､ビジター料金､平日､18ホール(1ラウンド)のグリーンフィ(ゴルフ場利用税を含む)</t>
  </si>
  <si>
    <t>テニスコート使用料</t>
  </si>
  <si>
    <t>屋外コート､ハードコート又はクレーコート､ビジター料金､休日(昼間)､1面</t>
  </si>
  <si>
    <t>ボウリングゲーム代</t>
  </si>
  <si>
    <t>平日(月～金曜日)､午後6時以後の料金</t>
  </si>
  <si>
    <t>1ｹﾞｰﾑ</t>
  </si>
  <si>
    <t>マージャン遊技料</t>
  </si>
  <si>
    <t>マージャン遊技場における遊技料､全自動卓､普通料金､1人</t>
  </si>
  <si>
    <t>遊園地入園料</t>
  </si>
  <si>
    <t>休日､大人</t>
  </si>
  <si>
    <t>公園の入場券</t>
  </si>
  <si>
    <t>動物園</t>
  </si>
  <si>
    <t>西郊公園</t>
  </si>
  <si>
    <t>休日､小人</t>
  </si>
  <si>
    <t>美術館入館料(国立)</t>
  </si>
  <si>
    <t>大人､常設展(平常展)</t>
  </si>
  <si>
    <t>大人､特別展(企画展)</t>
  </si>
  <si>
    <t>美術館入館料(公立)</t>
  </si>
  <si>
    <t>写真焼付代</t>
  </si>
  <si>
    <t>カラー､引き伸ばし、サービスサイズ、Ｅサイズ（8.0ｃｍ×12.0ｃｍ）</t>
  </si>
  <si>
    <t>1枚</t>
  </si>
  <si>
    <t>写真焼付き代</t>
  </si>
  <si>
    <t>36枚</t>
  </si>
  <si>
    <t>ビデオソフトレンタル料</t>
  </si>
  <si>
    <t>劇映画､洋画､1泊2日</t>
  </si>
  <si>
    <t>カラオケルーム使用料</t>
  </si>
  <si>
    <t>ルーム料とカラオケ料込み(飲食を除く)､5人利用､平日､午後6時以後の料金</t>
  </si>
  <si>
    <t>入浴料</t>
  </si>
  <si>
    <t>大人</t>
  </si>
  <si>
    <t>入浴</t>
  </si>
  <si>
    <t>男性</t>
  </si>
  <si>
    <t>中人(6歳以上12歳未満)</t>
  </si>
  <si>
    <t>小人(6歳未満)</t>
  </si>
  <si>
    <t>理髪料</t>
  </si>
  <si>
    <t>大人調髪(洗髪を含む)</t>
  </si>
  <si>
    <t>理髪料</t>
  </si>
  <si>
    <t>パーマネント代</t>
  </si>
  <si>
    <t>コールド(セットを含む)</t>
  </si>
  <si>
    <t>パーマ</t>
  </si>
  <si>
    <t>女性</t>
  </si>
  <si>
    <t>ヘアーカット代</t>
  </si>
  <si>
    <t>婦人ヘアーカット</t>
  </si>
  <si>
    <t>美容</t>
  </si>
  <si>
    <t>スキンケア普通</t>
  </si>
  <si>
    <t>セット</t>
  </si>
  <si>
    <t>電気かみそり</t>
  </si>
  <si>
    <t>往復式､充電式､充電時間1時間､3枚刃､水洗いタイプ、付属品を含む</t>
  </si>
  <si>
    <t>髭剃り</t>
  </si>
  <si>
    <t>双環　電器かみそり</t>
  </si>
  <si>
    <t>電器かみそり</t>
  </si>
  <si>
    <t>国産電器かみそり</t>
  </si>
  <si>
    <t>電気かみそり(輸入品)</t>
  </si>
  <si>
    <t>輸入品､ドイツ製､往復式､充電交流式､充電時間1時間､3段スライドスイッチ式、ソフトケース付き､「ブラウン ＢＳ 5 427」</t>
  </si>
  <si>
    <t>歯ブラシ</t>
  </si>
  <si>
    <t>合成樹脂柄､ナイロン毛､大人用､「ビトイーンライオン」</t>
  </si>
  <si>
    <t>化粧石けん</t>
  </si>
  <si>
    <t>標準重量100g「花王石鹸ホワイト」又は「牛乳石鹸､カウブランド赤箱」</t>
  </si>
  <si>
    <t>石鹸（洗面用）</t>
  </si>
  <si>
    <t>力士150ｇ</t>
  </si>
  <si>
    <t>135ｇ</t>
  </si>
  <si>
    <t>100ｇ一級</t>
  </si>
  <si>
    <t>シャンプー</t>
  </si>
  <si>
    <t>液体､ポリ容器入り(220mL入り)､「花王エッセンシャルシャンプー」</t>
  </si>
  <si>
    <t>シャンプ</t>
  </si>
  <si>
    <t>華姿シャンプ　300ML</t>
  </si>
  <si>
    <t>歯磨き</t>
  </si>
  <si>
    <t>練り歯磨き(ラミネートチューブ入り)､「デンターライオン(170g入り)」</t>
  </si>
  <si>
    <t>練りハミガキ</t>
  </si>
  <si>
    <t>75ｇ</t>
  </si>
  <si>
    <t>145ｇ</t>
  </si>
  <si>
    <t>中号</t>
  </si>
  <si>
    <t>ヘアリンス</t>
  </si>
  <si>
    <t>液体､ポリ容器入り(700mL入り)､ポンプタイプ</t>
  </si>
  <si>
    <t>整髪料</t>
  </si>
  <si>
    <t>液状整髪料､355ml入り､「バイタリスV7」</t>
  </si>
  <si>
    <t>整髪料</t>
  </si>
  <si>
    <t>雅黛280ML</t>
  </si>
  <si>
    <t>ヘアートニック</t>
  </si>
  <si>
    <t>「MG　５　ヘアトニック（F）(300ml入り)」</t>
  </si>
  <si>
    <t>クリーム</t>
  </si>
  <si>
    <t>保湿クリーム、「ドルックスナイトクリーム」50ｇ入り</t>
  </si>
  <si>
    <t>コールド・クリーム</t>
  </si>
  <si>
    <t>傍氏小瓶</t>
  </si>
  <si>
    <t>40ｇ</t>
  </si>
  <si>
    <t>化粧水</t>
  </si>
  <si>
    <t>透明化粧水「明色奥さま用アストリンゼン(170ml入り)」</t>
  </si>
  <si>
    <t>口紅</t>
  </si>
  <si>
    <t>ステックタイプ、「セルフィットリップステック」</t>
  </si>
  <si>
    <t>華姿　</t>
  </si>
  <si>
    <t>中級　国産</t>
  </si>
  <si>
    <t>男子洋傘</t>
  </si>
  <si>
    <t>折り畳み傘､ポリエステル100%､骨の数8本、ホック式、無地､普通品</t>
  </si>
  <si>
    <t>傘</t>
  </si>
  <si>
    <t>ナイロン　折り畳み55ｃｍ</t>
  </si>
  <si>
    <t>自動縮　折り畳み</t>
  </si>
  <si>
    <t>折り畳み　一級</t>
  </si>
  <si>
    <t>通学用かばん</t>
  </si>
  <si>
    <t>ランドセル､合成皮革製､たて型､普通品</t>
  </si>
  <si>
    <t>ハンドバッグ</t>
  </si>
  <si>
    <t>手提げ型(ショルダー兼用型を含む)､25cm程度(輸入品を除く)､牛皮製(カーフ､スエード､エナメル及び型打を除く)､〔内側〕合成皮革張り</t>
  </si>
  <si>
    <t>旅行用かばん</t>
  </si>
  <si>
    <t>スーツケース､ＡＢＳ樹脂製､特殊ロック付き､キャスター付き､〔サイズ〕70cm程度</t>
  </si>
  <si>
    <t>指輪</t>
  </si>
  <si>
    <t>甲丸､18K､3.75ｇ、無地</t>
  </si>
  <si>
    <t>腕時計</t>
  </si>
  <si>
    <t>紳士用､水晶発振式､〔ケース(側)〕18金ゴールド､「セイコースピリット」又は「セイコールーセント」､中級品</t>
  </si>
  <si>
    <t>時計</t>
  </si>
  <si>
    <t>クオーツ時計</t>
  </si>
  <si>
    <t>輸入品､紳士用､水晶発振式クオーツ､〔ケース〕18金ゴールド＆ステンレス、「オメガ  デ･ビル」、中級品</t>
  </si>
  <si>
    <t>ハンカチーフ</t>
  </si>
  <si>
    <t>ローン綿100%､ボーダーチーフ、白、約45cm､普通品</t>
  </si>
  <si>
    <t>時計修理代</t>
  </si>
  <si>
    <t>紳士用腕時計､水晶発振式､指針(アナログ)表示､中級品､電池交換料</t>
  </si>
  <si>
    <t>時計の検査と修理</t>
  </si>
  <si>
    <t>時計の検査</t>
  </si>
  <si>
    <t>フイルター付きたばこ</t>
  </si>
  <si>
    <t>「マイルドセブン」、20本入り</t>
  </si>
  <si>
    <t>国産有名なタバコ</t>
  </si>
  <si>
    <t>阿詩瑪軟売84ｍｍ</t>
  </si>
  <si>
    <t>紅塔山84軟売84ｍｍ</t>
  </si>
  <si>
    <t>「ピース」、20本入り</t>
  </si>
  <si>
    <t>一級タバコ</t>
  </si>
  <si>
    <t>金健84ｍｍ</t>
  </si>
  <si>
    <t>輸出する紅牡丹84ｍｍ</t>
  </si>
  <si>
    <t>人参</t>
  </si>
  <si>
    <t>「ハイライト」、20本入り</t>
  </si>
  <si>
    <t>二級タバコ</t>
  </si>
  <si>
    <t>天壇雪茄フィルターなし</t>
  </si>
  <si>
    <t>醒宝84ｍｍ</t>
  </si>
  <si>
    <t>三七</t>
  </si>
  <si>
    <t>輸入品、「ケント・マイルド・ボックス」、20本入り</t>
  </si>
  <si>
    <t>輸入タバコ</t>
  </si>
  <si>
    <t>ヒルトン84ｍｍ硬い箱</t>
  </si>
  <si>
    <t>健牌軟売100ｍｍ</t>
  </si>
  <si>
    <t>555牌</t>
  </si>
  <si>
    <t>印鑑証明手数料</t>
  </si>
  <si>
    <t>1通</t>
  </si>
  <si>
    <t>保育所保育料</t>
  </si>
  <si>
    <t>公立保育所、２歳児、所得税額28万円の所帯</t>
  </si>
  <si>
    <t>保育費</t>
  </si>
  <si>
    <t>1.5-3歳</t>
  </si>
  <si>
    <t>*　３都市平均値は、データが２都市の場合は２都市平均、１都市の場合はその都市の値である。</t>
  </si>
  <si>
    <t>単位</t>
  </si>
  <si>
    <t>ｺｰﾄﾞ</t>
  </si>
  <si>
    <t>品      名</t>
  </si>
  <si>
    <t>銘             柄</t>
  </si>
  <si>
    <t>一、食品</t>
  </si>
  <si>
    <t>１．食糧・穀物</t>
  </si>
  <si>
    <t>（１）白米と小麦粉</t>
  </si>
  <si>
    <t>（２）雑穀（とうもろこし・高梁・粟・豆類）</t>
  </si>
  <si>
    <t>とうもろこしの粉</t>
  </si>
  <si>
    <t>ｋｇ</t>
  </si>
  <si>
    <t>粟</t>
  </si>
  <si>
    <t>２．でんぷんといも類</t>
  </si>
  <si>
    <t>でんぷん</t>
  </si>
  <si>
    <t>0.5ｋｇ（とうもろこしを原料）</t>
  </si>
  <si>
    <t>0.25ｋｇ　袋入り</t>
  </si>
  <si>
    <t>0.5ｋｇ</t>
  </si>
  <si>
    <t>kg</t>
  </si>
  <si>
    <t>春雨</t>
  </si>
  <si>
    <t>大豆を原料にする</t>
  </si>
  <si>
    <t>各地0.5ｋｇ　袋入り</t>
  </si>
  <si>
    <t>ｋｇ</t>
  </si>
  <si>
    <t>ジャガイモ</t>
  </si>
  <si>
    <t>サツマイモ</t>
  </si>
  <si>
    <t>中等</t>
  </si>
  <si>
    <t>３．干し豆類とマメを加工した食品</t>
  </si>
  <si>
    <t>豆類</t>
  </si>
  <si>
    <t>明緑豆一級</t>
  </si>
  <si>
    <t>ｋｇ</t>
  </si>
  <si>
    <t>半乾燥の豆腐</t>
  </si>
  <si>
    <t>小香乾21.25g/個</t>
  </si>
  <si>
    <t>ｋｇ</t>
  </si>
  <si>
    <t>４．油脂</t>
  </si>
  <si>
    <t>動物油</t>
  </si>
  <si>
    <t>豚の油</t>
  </si>
  <si>
    <t>豚の油　生</t>
  </si>
  <si>
    <t>５．肉・鳥類及びその再加工製品</t>
  </si>
  <si>
    <t>羊肉</t>
  </si>
  <si>
    <t>輸入肉（ラム）</t>
  </si>
  <si>
    <t>家鴨</t>
  </si>
  <si>
    <t>北京填家鴨</t>
  </si>
  <si>
    <t>1.35-2ｋｇ腸なし（凍）</t>
  </si>
  <si>
    <t>豚肉の赤身</t>
  </si>
  <si>
    <t>赤身</t>
  </si>
  <si>
    <t>ｋｇ</t>
  </si>
  <si>
    <t>生きている鶏</t>
  </si>
  <si>
    <t>雌鶏（在来種）1-1.5ｋｇ</t>
  </si>
  <si>
    <t>ｋｇ</t>
  </si>
  <si>
    <t>６．卵</t>
  </si>
  <si>
    <t>加工卵</t>
  </si>
  <si>
    <t>松花蛋（ピータン）完全</t>
  </si>
  <si>
    <t>ピータン（家鴨の卵）一級</t>
  </si>
  <si>
    <t>松花蛋（ピータン）</t>
  </si>
  <si>
    <t>７．水産物</t>
  </si>
  <si>
    <t>キグチ</t>
  </si>
  <si>
    <t>0.2kg以上</t>
  </si>
  <si>
    <t>100-249ｇ/匹</t>
  </si>
  <si>
    <t>0.25kg以上</t>
  </si>
  <si>
    <t>太刀魚</t>
  </si>
  <si>
    <t>150-249ｇ/匹</t>
  </si>
  <si>
    <t>鯉</t>
  </si>
  <si>
    <t>0.5kg以上</t>
  </si>
  <si>
    <t>0.5-1ｋｇ/匹（生きている）</t>
  </si>
  <si>
    <t>ハクレン</t>
  </si>
  <si>
    <t>ソウギョウ</t>
  </si>
  <si>
    <t>0.5ｋｇ以上</t>
  </si>
  <si>
    <t>750-1500ｇ/匹</t>
  </si>
  <si>
    <t>ナマコ</t>
  </si>
  <si>
    <t>水発黄玉参</t>
  </si>
  <si>
    <t>ｋｇ</t>
  </si>
  <si>
    <t>フナ</t>
  </si>
  <si>
    <t>150-250ｇ/匹（生きている）</t>
  </si>
  <si>
    <t>カニ</t>
  </si>
  <si>
    <t>100-200/匹</t>
  </si>
  <si>
    <t>８．野菜類</t>
  </si>
  <si>
    <t>（１）青物・新鮮な野菜</t>
  </si>
  <si>
    <t>キャベツ</t>
  </si>
  <si>
    <t>アブラナ</t>
  </si>
  <si>
    <t>セロリ</t>
  </si>
  <si>
    <t>ニラ</t>
  </si>
  <si>
    <t>エンサイ</t>
  </si>
  <si>
    <t>カリフラワー</t>
  </si>
  <si>
    <t>新鮮な竹の子</t>
  </si>
  <si>
    <t>キュウリ</t>
  </si>
  <si>
    <t>トウガン</t>
  </si>
  <si>
    <t>ヘチマ</t>
  </si>
  <si>
    <t>トマト</t>
  </si>
  <si>
    <t>ナス</t>
  </si>
  <si>
    <t>ニンジン</t>
  </si>
  <si>
    <t>ピーマン</t>
  </si>
  <si>
    <t>ショウガ</t>
  </si>
  <si>
    <t>ササゲ</t>
  </si>
  <si>
    <t>にんにく</t>
  </si>
  <si>
    <t>にんにくの芽</t>
  </si>
  <si>
    <t>もやし</t>
  </si>
  <si>
    <t>えだまめ</t>
  </si>
  <si>
    <t>マコモダケ</t>
  </si>
  <si>
    <t>（２）乾燥野菜</t>
  </si>
  <si>
    <t>キバナフウチョウソウ</t>
  </si>
  <si>
    <t>各地１kg/袋　甲級</t>
  </si>
  <si>
    <t>黒キクラゲ</t>
  </si>
  <si>
    <t>各地1kg/袋　甲級</t>
  </si>
  <si>
    <t>干し唐辛子</t>
  </si>
  <si>
    <t>各地一級</t>
  </si>
  <si>
    <t>（３）野菜の再加工製品</t>
  </si>
  <si>
    <t>漬物</t>
  </si>
  <si>
    <t>北京辣菜</t>
  </si>
  <si>
    <t>雪里紅咸菜100ｇ/袋</t>
  </si>
  <si>
    <t>ザーサイ</t>
  </si>
  <si>
    <t>各地100ｇ/袋</t>
  </si>
  <si>
    <t>９．調味料</t>
  </si>
  <si>
    <t>１０．糖類</t>
  </si>
  <si>
    <t>（１）砂糖</t>
  </si>
  <si>
    <t>黒砂糖</t>
  </si>
  <si>
    <t>一級</t>
  </si>
  <si>
    <t>紅糖（ばら売り）</t>
  </si>
  <si>
    <t>（２）砂糖菓子</t>
  </si>
  <si>
    <t>キャンデー</t>
  </si>
  <si>
    <t>ゼリー</t>
  </si>
  <si>
    <t>チョコレート</t>
  </si>
  <si>
    <t>１１．タバコ類</t>
  </si>
  <si>
    <t>１２．酒と飲料</t>
  </si>
  <si>
    <t>ビール</t>
  </si>
  <si>
    <t>淡色､缶入り(350ml入り)</t>
  </si>
  <si>
    <t>花入り茶</t>
  </si>
  <si>
    <t>京華6号250ｇ袋包装</t>
  </si>
  <si>
    <t>ジャスミン茶一級（ばら売り）</t>
  </si>
  <si>
    <t>固体飲料</t>
  </si>
  <si>
    <t>果珍500ｇ　瓶入り</t>
  </si>
  <si>
    <t>果珍500ｇ　津美厂</t>
  </si>
  <si>
    <t>1缶</t>
  </si>
  <si>
    <t>アイスクリーム</t>
  </si>
  <si>
    <t>バニラアイスクリーム､乳脂肪分8.0%又は9.0%､カップ入り(150ml入り)</t>
  </si>
  <si>
    <t>黄酒</t>
  </si>
  <si>
    <t>紹興酒花雕640ML</t>
  </si>
  <si>
    <t>１３．乾燥果物・青果物など</t>
  </si>
  <si>
    <t>（１）青果物</t>
  </si>
  <si>
    <t>（２）乾燥果物</t>
  </si>
  <si>
    <t>赤棗</t>
  </si>
  <si>
    <t>干し小さい棗一級</t>
  </si>
  <si>
    <t>小さい棗二級</t>
  </si>
  <si>
    <t>干し棗一級</t>
  </si>
  <si>
    <t>胡桃</t>
  </si>
  <si>
    <t>各地</t>
  </si>
  <si>
    <t>西瓜の種</t>
  </si>
  <si>
    <t>散装焼いたもの一級</t>
  </si>
  <si>
    <t>醤油味　大中サイズ</t>
  </si>
  <si>
    <t>一級熟</t>
  </si>
  <si>
    <t>ｋｇ</t>
  </si>
  <si>
    <t>竜眼</t>
  </si>
  <si>
    <t>福建三元110個/0.5ｋｇ</t>
  </si>
  <si>
    <t>ｋｇ</t>
  </si>
  <si>
    <t>砂糖漬けの果物</t>
  </si>
  <si>
    <t>拷扁橄欖</t>
  </si>
  <si>
    <t>１４．菓子類</t>
  </si>
  <si>
    <t>カステラ</t>
  </si>
  <si>
    <t>皮が柔らかい菓子</t>
  </si>
  <si>
    <t>牛舌餅</t>
  </si>
  <si>
    <t>千層酥（ばら売り）</t>
  </si>
  <si>
    <t>ビスケット</t>
  </si>
  <si>
    <t>ビタミン140ｇ</t>
  </si>
  <si>
    <t>１５．ミルクとその再加工製品</t>
  </si>
  <si>
    <t>ミルク</t>
  </si>
  <si>
    <t>ｍ</t>
  </si>
  <si>
    <t>上敷ござ</t>
  </si>
  <si>
    <t>引通し､並級､6畳用</t>
  </si>
  <si>
    <t>ござ</t>
  </si>
  <si>
    <t>ダブル　一級</t>
  </si>
  <si>
    <t>ダブル</t>
  </si>
  <si>
    <t>カーテン</t>
  </si>
  <si>
    <t>既製品､ドレープ､先染､〔サイズ〕幅95cm･丈175cm程度､防炎加工を除く､「綿･化学繊維交織」又は「化学繊維交織」､中級品</t>
  </si>
  <si>
    <t>カーテン</t>
  </si>
  <si>
    <t>舒美絨</t>
  </si>
  <si>
    <t>ポリエステル</t>
  </si>
  <si>
    <t>組</t>
  </si>
  <si>
    <t>ベッド</t>
  </si>
  <si>
    <t>普通ベッド(飾棚付きベッドを除く)､〔サイズ〕シングル(幅100cm･長さ200cm程度)､〔マットレス〕1枚(シングルクッション)､表地：レーヨン100%､中級品</t>
  </si>
  <si>
    <t>スプリング・マート</t>
  </si>
  <si>
    <t>席夢思ダブル</t>
  </si>
  <si>
    <t>席夢思135ｃｍ</t>
  </si>
  <si>
    <t>190×150</t>
  </si>
  <si>
    <t>洋掛布団</t>
  </si>
  <si>
    <t>〔表地〕サテン(綿100%)､〔中綿〕ポリエステル50%･毛50%(2.0～2.2kg入り)､〔仕上がりサイズ〕幅150cm･長さ200～210cm</t>
  </si>
  <si>
    <t>毛布</t>
  </si>
  <si>
    <t>アクリル100%､柄物､トリコット生地縁取り､〔サイズ〕140cm×200cm程度､2.6kg、中級品</t>
  </si>
  <si>
    <t>毛布</t>
  </si>
  <si>
    <t>純毛2.8ｋｇ双羊牌</t>
  </si>
  <si>
    <t>純毛2.4ｋｇ双羊牌</t>
  </si>
  <si>
    <t>純毛2.8ｋｇ</t>
  </si>
  <si>
    <t>敷布</t>
  </si>
  <si>
    <t xml:space="preserve">平織(綿100%)､白､〔サイズ〕140cm×240cm程度､普通品            </t>
  </si>
  <si>
    <t>シーツ</t>
  </si>
  <si>
    <t>純綿中級　ダブル</t>
  </si>
  <si>
    <t>民光</t>
  </si>
  <si>
    <t>純綿　ダブル</t>
  </si>
  <si>
    <t>布団綿</t>
  </si>
  <si>
    <t>白綿（綿100%）</t>
  </si>
  <si>
    <t>3ｋｇ</t>
  </si>
  <si>
    <t>綿花</t>
  </si>
  <si>
    <t>民用二級品</t>
  </si>
  <si>
    <t>ｋｇ</t>
  </si>
  <si>
    <t>布団カバー</t>
  </si>
  <si>
    <t>掛布団用､ポリエステル65%･綿35%､包布式は除く</t>
  </si>
  <si>
    <t>飯茶わん</t>
  </si>
  <si>
    <t>ふたなし､直径11cm程度､並もの</t>
  </si>
  <si>
    <t>茶碗</t>
  </si>
  <si>
    <t>16ｃｍ一級</t>
  </si>
  <si>
    <t>彩花</t>
  </si>
  <si>
    <t>皿</t>
  </si>
  <si>
    <t>洋皿(肉皿)､無地､径23cm程度､普通品</t>
  </si>
  <si>
    <t>魔法瓶</t>
  </si>
  <si>
    <t>卓上用､エアーポット､満水容量2.2l程度</t>
  </si>
  <si>
    <t>魔法瓶（鉄製）</t>
  </si>
  <si>
    <t>アルミ製　5ポンド　一級</t>
  </si>
  <si>
    <t>アルミ製　5ポンド　</t>
  </si>
  <si>
    <t>スプーン</t>
  </si>
  <si>
    <t>ティースプーン(長さ約13cm)､18-8ステンレス､普通品</t>
  </si>
  <si>
    <t>ガラスコップ</t>
  </si>
  <si>
    <t>タンブラー､ソーダガラス製､無地､240ml(8オンスもの)</t>
  </si>
  <si>
    <t>ガラスコップ</t>
  </si>
  <si>
    <t>中号　一級</t>
  </si>
  <si>
    <t>台所用密閉容器</t>
  </si>
  <si>
    <t>樹脂成形(ふた：ポリエチレン､本体：ポリプロピレン)､電子レンジ加熱用､角型､中仕切り･止め具なし､〔容量〕540～700ml</t>
  </si>
  <si>
    <t>ワイングラス</t>
  </si>
  <si>
    <t>輸入品､クルスタルガラス製､無地(カット入り)､〔容量〕130cc,2個入り､「ボヘミアクリスタル､ラウラ(41448)」</t>
  </si>
  <si>
    <t>コーヒーわん皿</t>
  </si>
  <si>
    <t>輸入品､模様入り､「ウェッジウッド､ワイルドストロベリー」､キャン(大型)</t>
  </si>
  <si>
    <t>1客</t>
  </si>
  <si>
    <t>なべ</t>
  </si>
  <si>
    <t>アルミニウム製(アルマイト加工)､両手鍋、径20ｃｍ、中級品</t>
  </si>
  <si>
    <t>アルミ製鍋</t>
  </si>
  <si>
    <t>22ｃｍ</t>
  </si>
  <si>
    <t>22ｃｍ一級</t>
  </si>
  <si>
    <t>輸入品､圧力なべ､6.0l､ステンレス製</t>
  </si>
  <si>
    <t>圧力鍋</t>
  </si>
  <si>
    <t>24ｃｍ</t>
  </si>
  <si>
    <t>やかん</t>
  </si>
  <si>
    <t>アルミニウム製(アルマイト加工)､2L入り、中級品</t>
  </si>
  <si>
    <t>たわし</t>
  </si>
  <si>
    <t>パーム製､亀の子型、普通品</t>
  </si>
  <si>
    <t>レンジ台</t>
  </si>
  <si>
    <t>スチール製､組立式､収納庫･米びつ･スライドテーブル付き､〔サイズ〕幅56cm･奥行45cm･高さ116cm程度</t>
  </si>
  <si>
    <t>電球</t>
  </si>
  <si>
    <t>一般照明用､二重コイル､60Ｗ</t>
  </si>
  <si>
    <t>電球</t>
  </si>
  <si>
    <t>40W</t>
  </si>
  <si>
    <t>40W　220V</t>
  </si>
  <si>
    <t>40W　220V　一級</t>
  </si>
  <si>
    <t>蛍光ランプ</t>
  </si>
  <si>
    <t>環形､スタータ形､3波長域発光形､30Ｗ形</t>
  </si>
  <si>
    <t>蛍光灯ランプ</t>
  </si>
  <si>
    <t>40W国産一級</t>
  </si>
  <si>
    <t>30W220V</t>
  </si>
  <si>
    <t>タオル</t>
  </si>
  <si>
    <t>浴用タオル､綿100%(20番手)､60～75g､平織､後ざらし､無地</t>
  </si>
  <si>
    <t>タオル</t>
  </si>
  <si>
    <t>中等色柄</t>
  </si>
  <si>
    <t>414　中</t>
  </si>
  <si>
    <t>花柄</t>
  </si>
  <si>
    <t>はさみ</t>
  </si>
  <si>
    <t>裁断はさみ､24cm､中級品</t>
  </si>
  <si>
    <t>1ちょう</t>
  </si>
  <si>
    <t>ビニールホース</t>
  </si>
  <si>
    <t>塩化ビニール製､内径15mm､外径20mm</t>
  </si>
  <si>
    <t>1m</t>
  </si>
  <si>
    <t>ヘルスメーター</t>
  </si>
  <si>
    <t>機械式、アナログ表示</t>
  </si>
  <si>
    <t>浄水器</t>
  </si>
  <si>
    <t>家庭用､蛇口直結型､〔ろ過流量〕2l／分､〔ろ過材〕中空糸膜･活性炭</t>
  </si>
  <si>
    <t>ラップ</t>
  </si>
  <si>
    <t>塩化ビニリデン製､幅30cm･長さ20m､「サランラップ」又は「クレラップ」</t>
  </si>
  <si>
    <t>ちり紙</t>
  </si>
  <si>
    <t>白ちり、クレープ付き</t>
  </si>
  <si>
    <t>800枚</t>
  </si>
  <si>
    <t>トイレット・ペーパー</t>
  </si>
  <si>
    <t>普通短い</t>
  </si>
  <si>
    <t>白草紙</t>
  </si>
  <si>
    <t>普通短い</t>
  </si>
  <si>
    <t>ティシュペーパー､5箱入り､1箱400枚(200組)入り､「クリネックス」､「スコッティ」､「ネピア」又は「エリエール」</t>
  </si>
  <si>
    <t>トイレットペーパー､古紙､〔長さ〕「55m」又は「60m」､12ロール入り</t>
  </si>
  <si>
    <t>クレンザー</t>
  </si>
  <si>
    <t>家庭用磨き粉、400g入り</t>
  </si>
  <si>
    <t>1個</t>
  </si>
  <si>
    <t>台所用洗剤</t>
  </si>
  <si>
    <t>食器･野菜･果物洗い用中性洗剤､液状､600ml入り､「チャーミーグリーン」又は「ファミリーフレッシュ」</t>
  </si>
  <si>
    <t>洗剤（台所用）</t>
  </si>
  <si>
    <t>金魚500ｇ</t>
  </si>
  <si>
    <t>白猫500ｇ</t>
  </si>
  <si>
    <t>500ｇ</t>
  </si>
  <si>
    <t>洗濯用洗剤</t>
  </si>
  <si>
    <t>合成洗剤､綿･麻･レーヨン･合成繊維用､高密度粉末､箱入り(1.5kg入り)</t>
  </si>
  <si>
    <t>洗剤（洗濯用）</t>
  </si>
  <si>
    <t>活力28　454ｇ　袋入り</t>
  </si>
  <si>
    <t>30ｇ</t>
  </si>
  <si>
    <t>500ｇ一級</t>
  </si>
  <si>
    <t>袋</t>
  </si>
  <si>
    <t>柔軟仕上剤</t>
  </si>
  <si>
    <t>洗濯用､液体､濃縮タイプ､ポリ容器入り(800ml入り)､「ハミング1/3」､「タッチ」､「ソフランＣ」又は「ソフト＆ドライ」</t>
  </si>
  <si>
    <t>殺虫剤</t>
  </si>
  <si>
    <t>エアゾールタイプ､缶入り(450ml入り)､「キンチョール」</t>
  </si>
  <si>
    <t>防虫剤</t>
  </si>
  <si>
    <t>パラジクロルペンゼン製剤、袋入り、400ｇ</t>
  </si>
  <si>
    <t>1袋</t>
  </si>
  <si>
    <t>芳香剤</t>
  </si>
  <si>
    <t>トイレ用､固形タイプ､容器入り(140g入り)､「サワデー」又は「ピコレット」</t>
  </si>
  <si>
    <t>1袋</t>
  </si>
  <si>
    <t>家政婦給料</t>
  </si>
  <si>
    <t>一般家庭､通い､普通労働(8時間)</t>
  </si>
  <si>
    <t>1人</t>
  </si>
  <si>
    <t>家政婦の給料</t>
  </si>
  <si>
    <t>月給</t>
  </si>
  <si>
    <t>月</t>
  </si>
  <si>
    <t>清掃代（150L）</t>
  </si>
  <si>
    <t>し尿処理手数料､一般世帯</t>
  </si>
  <si>
    <t>150L</t>
  </si>
  <si>
    <t>モップレンタル料</t>
  </si>
  <si>
    <t>「ダスキンハッキー」､4週間</t>
  </si>
  <si>
    <t>掛け布団のかパー</t>
  </si>
  <si>
    <t>純綿</t>
  </si>
  <si>
    <t>男子ウール着物</t>
  </si>
  <si>
    <t>注文仕立て上がり､アンサンブル､秋冬物､紋ウール(毛90%･絹10%程度)､中級品</t>
  </si>
  <si>
    <t>振袖</t>
  </si>
  <si>
    <t>注文仕立て上がり､振袖､あわせ､平綸子(絹100%､750g付き程度)､型染､中級品</t>
  </si>
  <si>
    <t>婦人ウール着物</t>
  </si>
  <si>
    <t>注文仕立て上がり､ひとえ長着､先染､平織(毛100%)</t>
  </si>
  <si>
    <t>袋帯</t>
  </si>
  <si>
    <t>錦織(絹100%)､中級品</t>
  </si>
  <si>
    <t>婦人長じゅばん</t>
  </si>
  <si>
    <t>既製品､ひとえ､袖無双(袖丈50cm程度)､紋綸子(ポリエステル100%)､無地</t>
  </si>
  <si>
    <t>背広服</t>
  </si>
  <si>
    <r>
      <t xml:space="preserve">夏物､シングル上下､並型､〔表地〕「ポリエステル混」､〔裏地〕ポリエステル100%、中級品 </t>
    </r>
  </si>
  <si>
    <t>1着</t>
  </si>
  <si>
    <t>男子背広</t>
  </si>
  <si>
    <t>毛100％柄物の毛織物</t>
  </si>
  <si>
    <t>着</t>
  </si>
  <si>
    <t>シングル上下､秋冬物､並型､〔表地〕ウーステッド(毛100%)､中級品､〔裏地〕ポリエステル100%</t>
  </si>
  <si>
    <t>男子上着</t>
  </si>
  <si>
    <t>替上着､シングル並型､〔表地〕ツイード(毛100%)､中級品</t>
  </si>
  <si>
    <t>ジャケット</t>
  </si>
  <si>
    <t>中等（男性）</t>
  </si>
  <si>
    <t>砂洗絹男子74</t>
  </si>
  <si>
    <t>男子ズボン</t>
  </si>
  <si>
    <t>並型､ウーステッド(毛100%)､中級品</t>
  </si>
  <si>
    <t>男子ズボン</t>
  </si>
  <si>
    <t>ズボン毛とテリレン合成</t>
  </si>
  <si>
    <t>合成繊維103　男子</t>
  </si>
  <si>
    <t>男子ズボン(混紡)</t>
  </si>
  <si>
    <t>夏物､スラックス､毛60%以上・ポリエステル混紡､ポリエステル50%､毛50%）、中級品</t>
  </si>
  <si>
    <t>ブルージーンズ､デニム(綿100%)､〔サイズ〕W73～79cm(又はW29～31)</t>
  </si>
  <si>
    <t>男子スリーシーズンコート</t>
  </si>
  <si>
    <t>シングル並型､〔表地〕綿100%､ライニング付き､中級品</t>
  </si>
  <si>
    <t>ダスター・コート</t>
  </si>
  <si>
    <t>32.金融･保険</t>
  </si>
  <si>
    <t>1千万/11920</t>
  </si>
  <si>
    <t>1万/20</t>
  </si>
  <si>
    <t>2千万/1080</t>
  </si>
  <si>
    <t>1万/10</t>
  </si>
  <si>
    <t>無制限/18630</t>
  </si>
  <si>
    <t>1万/50</t>
  </si>
  <si>
    <t>1万/51</t>
  </si>
  <si>
    <t>1千万/350</t>
  </si>
  <si>
    <t>10万/10</t>
  </si>
  <si>
    <t>10万/11</t>
  </si>
  <si>
    <t>33.公務</t>
  </si>
  <si>
    <t>公務</t>
  </si>
  <si>
    <t>パスポート：取得に必要な費用。</t>
  </si>
  <si>
    <t>*</t>
  </si>
  <si>
    <t>ここの「円/元」とは、1995年価格に変換した東京小売価格÷1995年価格に変換した北京と上海の平均小売価格によって算出した。</t>
  </si>
  <si>
    <t>なお、購買力平価部門平均値を算出するさいに日本の国内生産額をｳｪｲﾄに使用した。</t>
  </si>
  <si>
    <t>日本の小売物価調査と中国（1995年）</t>
  </si>
  <si>
    <t>付表1-2</t>
  </si>
  <si>
    <t>３都市平均単価（元） *</t>
  </si>
  <si>
    <t>３都市平均単価（円） *</t>
  </si>
  <si>
    <t>中国小売物価調査</t>
  </si>
  <si>
    <t>日本小売物価調査</t>
  </si>
  <si>
    <t>付表　１-1</t>
  </si>
  <si>
    <t>付表2-1</t>
  </si>
  <si>
    <t>付表2-2</t>
  </si>
  <si>
    <t>付表3-1</t>
  </si>
  <si>
    <t>1995年日中物的部門購買力平価推計表</t>
  </si>
  <si>
    <r>
      <t>付表3-2</t>
    </r>
    <r>
      <rPr>
        <b/>
        <sz val="18"/>
        <rFont val="ＭＳ 明朝"/>
        <family val="1"/>
      </rPr>
      <t>　</t>
    </r>
    <r>
      <rPr>
        <b/>
        <sz val="16"/>
        <rFont val="ＭＳ 明朝"/>
        <family val="1"/>
      </rPr>
      <t>1995年日中ｻｰﾋﾞｽ部門購買力平価推計表</t>
    </r>
  </si>
  <si>
    <t>ファクシミリ</t>
  </si>
  <si>
    <t>石炭</t>
  </si>
  <si>
    <t>1995年市場為替ﾚｰﾄ　1元＝11.26円</t>
  </si>
  <si>
    <t>産業部門</t>
  </si>
  <si>
    <t>品    目</t>
  </si>
  <si>
    <t>物量単位</t>
  </si>
  <si>
    <t>中    国</t>
  </si>
  <si>
    <t>日    本</t>
  </si>
  <si>
    <t>円/元</t>
  </si>
  <si>
    <t xml:space="preserve"> 単価（元）</t>
  </si>
  <si>
    <t>物量</t>
  </si>
  <si>
    <t>単価（円）</t>
  </si>
  <si>
    <t>農林水産業</t>
  </si>
  <si>
    <t>米</t>
  </si>
  <si>
    <t>t</t>
  </si>
  <si>
    <t>小麦</t>
  </si>
  <si>
    <t>大豆</t>
  </si>
  <si>
    <t>らっかせい</t>
  </si>
  <si>
    <t>なたね</t>
  </si>
  <si>
    <t>さとうきび</t>
  </si>
  <si>
    <t>てんさい</t>
  </si>
  <si>
    <t>茶</t>
  </si>
  <si>
    <t>かんきつ</t>
  </si>
  <si>
    <t>日本のかんきつについてみかん、夏みかん、ﾈｰﾌﾞﾙｵﾚﾝｼﾞ、はっさく、伊予柑の平均値を使用</t>
  </si>
  <si>
    <t>綿花</t>
  </si>
  <si>
    <t>日本の綿花について輸入品のデータを使用</t>
  </si>
  <si>
    <t>蚕繭</t>
  </si>
  <si>
    <t>豚肉*</t>
  </si>
  <si>
    <t>羊肉*</t>
  </si>
  <si>
    <t>鶏卵**</t>
  </si>
  <si>
    <t>産業平均(円/元）</t>
  </si>
  <si>
    <t>中国ｳｴｲﾄ</t>
  </si>
  <si>
    <t>日本ｳｴｲﾄ</t>
  </si>
  <si>
    <t>幾何平均</t>
  </si>
  <si>
    <t>石炭鉱業</t>
  </si>
  <si>
    <t>石油鉱業</t>
  </si>
  <si>
    <t>原油</t>
  </si>
  <si>
    <t>ｔ</t>
  </si>
  <si>
    <t>天然ガス</t>
  </si>
  <si>
    <t>石油ｔ換算</t>
  </si>
  <si>
    <t>金属鉱業</t>
  </si>
  <si>
    <t>銅鉱（含）</t>
  </si>
  <si>
    <t>鉛鉱（含）</t>
  </si>
  <si>
    <t>非金属鉱業</t>
  </si>
  <si>
    <t>カオリン土</t>
  </si>
  <si>
    <t>滑石</t>
  </si>
  <si>
    <t>食品製造業</t>
  </si>
  <si>
    <t>と畜</t>
  </si>
  <si>
    <t>乳製品</t>
  </si>
  <si>
    <t>パン・即席麺類</t>
  </si>
  <si>
    <t>飴菓子・チョコレート</t>
  </si>
  <si>
    <t>食用植物油</t>
  </si>
  <si>
    <t>果実ビン・かん詰</t>
  </si>
  <si>
    <t>野菜ビン・かん詰</t>
  </si>
  <si>
    <t>醤油</t>
  </si>
  <si>
    <t>でん粉</t>
  </si>
  <si>
    <t>清涼飲料</t>
  </si>
  <si>
    <t>精製糖</t>
  </si>
  <si>
    <t>飼料</t>
  </si>
  <si>
    <t>製粉</t>
  </si>
  <si>
    <t>紡績業</t>
  </si>
  <si>
    <t>綿糸</t>
  </si>
  <si>
    <t>化学繊維</t>
  </si>
  <si>
    <t>縫製・革・皮製品</t>
  </si>
  <si>
    <t>服装</t>
  </si>
  <si>
    <t>万件</t>
  </si>
  <si>
    <t>なめし革</t>
  </si>
  <si>
    <t>枚</t>
  </si>
  <si>
    <t>製材・家具</t>
  </si>
  <si>
    <t>製材</t>
  </si>
  <si>
    <t>m3</t>
  </si>
  <si>
    <t>紙・文教用品</t>
  </si>
  <si>
    <t>紙</t>
  </si>
  <si>
    <t>電力・熱供給</t>
  </si>
  <si>
    <t>電力</t>
  </si>
  <si>
    <t>万kwh</t>
  </si>
  <si>
    <t>熱供給</t>
  </si>
  <si>
    <t>TJ</t>
  </si>
  <si>
    <t>石油製品</t>
  </si>
  <si>
    <t>揮発油</t>
  </si>
  <si>
    <t>t/kl</t>
  </si>
  <si>
    <t>ジェット燃料油</t>
  </si>
  <si>
    <t>重油</t>
  </si>
  <si>
    <t>ｔ/ｋｌ</t>
  </si>
  <si>
    <t>潤滑油</t>
  </si>
  <si>
    <t>アスファルト</t>
  </si>
  <si>
    <t>石炭製品</t>
  </si>
  <si>
    <t>コークス</t>
  </si>
  <si>
    <t>化学工業</t>
  </si>
  <si>
    <t>無機化学製品</t>
  </si>
  <si>
    <t>化学肥料</t>
  </si>
  <si>
    <t>農薬</t>
  </si>
  <si>
    <t>有機化学製品</t>
  </si>
  <si>
    <t>ポリ塩化樹脂</t>
  </si>
  <si>
    <t>ポリエチレン</t>
  </si>
  <si>
    <t>ポリプロピレン</t>
  </si>
  <si>
    <t>ABS樹脂</t>
  </si>
  <si>
    <t>合成ゴム</t>
  </si>
  <si>
    <t>ポリエステル</t>
  </si>
  <si>
    <t>石鹸・合成洗剤</t>
  </si>
  <si>
    <t>ｲｵﾝ活性剤</t>
  </si>
  <si>
    <t>香料</t>
  </si>
  <si>
    <t>建築材料</t>
  </si>
  <si>
    <t>普通セメント</t>
  </si>
  <si>
    <t>高炉セメント</t>
  </si>
  <si>
    <t>みがき板ガラス</t>
  </si>
  <si>
    <t>換算箱</t>
  </si>
  <si>
    <t>普通ガラス</t>
  </si>
  <si>
    <t>金属精錬と圧延</t>
  </si>
  <si>
    <t>鋼板</t>
  </si>
  <si>
    <t>鋼帯</t>
  </si>
  <si>
    <t>酸化アルミニウム</t>
  </si>
  <si>
    <t>アルミ地金</t>
  </si>
  <si>
    <t>電気銅</t>
  </si>
  <si>
    <t>亜鉛</t>
  </si>
  <si>
    <t>錫</t>
  </si>
  <si>
    <t>アンチモン</t>
  </si>
  <si>
    <t>アルミ箔</t>
  </si>
  <si>
    <t>銅帯</t>
  </si>
  <si>
    <t>金属製品</t>
  </si>
  <si>
    <t>建設用金属製品</t>
  </si>
  <si>
    <t>タンク</t>
  </si>
  <si>
    <t>ガス器具</t>
  </si>
  <si>
    <t>台</t>
  </si>
  <si>
    <t>機械工業</t>
  </si>
  <si>
    <t>煙管ボイラー</t>
  </si>
  <si>
    <t>歯切り盤</t>
  </si>
  <si>
    <t>機械プレス</t>
  </si>
  <si>
    <t>液圧プレス</t>
  </si>
  <si>
    <t>せん断機</t>
  </si>
  <si>
    <t>天井走行クレーン</t>
  </si>
  <si>
    <t>単段式渦巻きポンプ</t>
  </si>
  <si>
    <t>遠心送風機</t>
  </si>
  <si>
    <t>各種バルブ</t>
  </si>
  <si>
    <t>油圧ポンプ</t>
  </si>
  <si>
    <t>木工機械</t>
  </si>
  <si>
    <t>プラスチック射出成形機  　　　台</t>
  </si>
  <si>
    <t>噴霧機</t>
  </si>
  <si>
    <t>コンバイン</t>
  </si>
  <si>
    <t>トラクタ</t>
  </si>
  <si>
    <t>映画用映写機</t>
  </si>
  <si>
    <t>複写機</t>
  </si>
  <si>
    <t>交通運輸設備</t>
  </si>
  <si>
    <t>乗用車</t>
  </si>
  <si>
    <t>トラック</t>
  </si>
  <si>
    <t>バス</t>
  </si>
  <si>
    <t>二輪自動車</t>
  </si>
  <si>
    <t>電気機械及び器材</t>
  </si>
  <si>
    <t>換気扇</t>
  </si>
  <si>
    <t>電子及び通信設備</t>
  </si>
  <si>
    <t>パーソナルコンピュータ　　　　台</t>
  </si>
  <si>
    <t>カラ-テレビ</t>
  </si>
  <si>
    <t>テープレコーダ</t>
  </si>
  <si>
    <t>精密機械</t>
  </si>
  <si>
    <t xml:space="preserve"> 日本のカメラについては35ミリカメラのデータを使用</t>
  </si>
  <si>
    <t>ウォッチ</t>
  </si>
  <si>
    <t>千個</t>
  </si>
  <si>
    <t>中国のウォッチについてデジタル型とｱﾅﾛｸﾞ型の平均値を使用</t>
  </si>
  <si>
    <t>資料出所：</t>
  </si>
  <si>
    <t>1) 農林水産業部門</t>
  </si>
  <si>
    <t xml:space="preserve">  中国については、基本的に『中国農村統計年鑑 1997年』「8－3 農産品成本、収益与労働生産率」における「平均収購価格（買付け価格）」、「6－14 主要農作物産品産量」より抽出使用 、*については『中国統計年鑑 1997年』「11－7農､林､牧､漁業分項産値」と「11－22畜産品産量」より単価を算出、**については『中国物価年鑑 1996年』23ページ文章より「国営収購価格」を抽出、産出量は同*</t>
  </si>
  <si>
    <t xml:space="preserve"> 日本については、『平成7年産業連関表』の付帯表「部門別品目別国内生産額表」における「単価」および「生産数量」を利用</t>
  </si>
  <si>
    <t>2)石炭部門から電子及び通信設備業までの工業部門</t>
  </si>
  <si>
    <t xml:space="preserve"> 中国については、基本的に『中華人民共和国1995年第三次全国工業普査資料   編』「全部独立核算大中型工業企業主要工業産品質量」における「産品数量」、「産品価値」より単価を算出                                            </t>
  </si>
  <si>
    <t xml:space="preserve"> 上記ない項目について、まず、「全部工業企業和生産単位基本指標」における「工業総生産値」合計値と「全部村弁工業企業主要経済指標」における「工業総産出値」より個体企業の工業総産出値を推計し、その個体企業工業総生産値と村弁企業の工業産出値との合計値を「全部郷及び郷以上工業企業生産単位数及び工業総産出値」における「工業総産出値」を利用して分類を統一した上で、（個体企業＋村弁企業＋郷及び郷以上企業」の｢工業総産出値」を求め、その「工業総生産値｣と「全部工業企業及び生産単位主要工業産品生産量｣における｢産品数量｣を利用して単価を算出</t>
  </si>
  <si>
    <t xml:space="preserve"> 日本については、同 1)</t>
  </si>
  <si>
    <t>3) 精密機械部門</t>
  </si>
  <si>
    <t xml:space="preserve">  中国については、同 2) における「優等品」項目を利用</t>
  </si>
  <si>
    <t xml:space="preserve"> 日本については、『平成7年 工業統計表』「第1部 製造品に関する統計表」における「出荷数量」、「出荷金額」より単価を算出</t>
  </si>
  <si>
    <t xml:space="preserve"> 産業部門</t>
  </si>
  <si>
    <t>2001年10月小売価格調査</t>
  </si>
  <si>
    <t>2001年10月物価指数(95年＝1)</t>
  </si>
  <si>
    <t>1995年</t>
  </si>
  <si>
    <r>
      <t>円／元</t>
    </r>
    <r>
      <rPr>
        <vertAlign val="superscript"/>
        <sz val="11"/>
        <rFont val="ＭＳ 明朝"/>
        <family val="1"/>
      </rPr>
      <t>*</t>
    </r>
  </si>
  <si>
    <t>日本</t>
  </si>
  <si>
    <t>中国</t>
  </si>
  <si>
    <t>日本国内生産額</t>
  </si>
  <si>
    <t>PjQj/(Pj/Pc)</t>
  </si>
  <si>
    <t>23.機械設備修理</t>
  </si>
  <si>
    <t>26.貨物輸送･通信･郵便</t>
  </si>
  <si>
    <t>鉄道貨物輸送　　　　　　　　　　　　　　　　　　　　　　　　　　　　　　　　　　</t>
  </si>
  <si>
    <t>道路貨物輸送　　　　　　　　　　　　　　　　　　　　　　　　　　　　　　　　　　</t>
  </si>
  <si>
    <t>道路輸送施設提供　　　　　　　　　　　　　　　　　　　　　　　　　　　　　　　　</t>
  </si>
  <si>
    <t>郵便物　　　　　　　　　　　　　　　　　　　　　　　　　　　　　　　　　　　　　</t>
  </si>
  <si>
    <t>郵便　　　　　　　　　　　　　　　　　　　　　　　　　　　　　　　　　　　　　　</t>
  </si>
  <si>
    <t>その他の通信サービス　　　　　　　　　　　　　　　　　　　　　　　　　　　　　　</t>
  </si>
  <si>
    <t>国内電気通信（除移動通信）　　　　　　　　　　　　　　　　　　　　　　　　　　　</t>
  </si>
  <si>
    <t>国際電気通信　　　　　　　　　　　　　　　　　　　　　　　　　　　　　　　　　　</t>
  </si>
  <si>
    <t>移動通信　　　　　　　　　　　　　　　　　　　　　　　　　　　　　　　　　　　　</t>
  </si>
  <si>
    <t>27.商業</t>
  </si>
  <si>
    <t>28.飲食業</t>
  </si>
  <si>
    <t>*一般飲食店（除喫茶店）</t>
  </si>
  <si>
    <t>一般飲食店（除喫茶店）　　　　　　　　　　　　　　　　　　　　　　　　　　　　　</t>
  </si>
  <si>
    <t>ハンバーグセット：（マクドナルド）</t>
  </si>
  <si>
    <t>喫茶店　　　　　　　　　　　　　　　　　　　　　　　　　　　　　　　　　　　　　</t>
  </si>
  <si>
    <t>*遊興飲食店</t>
  </si>
  <si>
    <t>遊興飲食店　　　　　　　　　　　　　　　　　　　　　　　　　　　　　　　　　　　</t>
  </si>
  <si>
    <t>29.旅客輸送業</t>
  </si>
  <si>
    <t>*鉄道旅客輸送</t>
  </si>
  <si>
    <t>鉄道旅客輸送　　　　　　　　　　　　　　　　　　　　　　　　　　　　　　　　　　</t>
  </si>
  <si>
    <t>バス　　　　　　　　　　　　　　　　　　　　　　　　　　　　　　　　　　　　　　</t>
  </si>
  <si>
    <t>ハイヤー・タクシー　　　　　　　　　　　　　　　　　　　　　　　　　　　　　　　</t>
  </si>
  <si>
    <t>旅客輸送　　　　　　　　　　　　　　　　　　　　　　　　　　　　　　　　　　　　</t>
  </si>
  <si>
    <t>国内航空旅客輸送　　　　　　　　　　　　　　　　　　　　　　　　　　　　　　　　</t>
  </si>
  <si>
    <t>国際航空旅客輸送　　　　　　　　　　　　　　　　　　　　　　　　　　　　　　　　</t>
  </si>
  <si>
    <t>30.不動産･公共事業･ｻｰﾋﾞｽ産業</t>
  </si>
  <si>
    <t>*カラオケ</t>
  </si>
  <si>
    <t>旅館・その他の宿泊所　　　　　　　　　　　　　　　　　　　　　　　　　　　　　　</t>
  </si>
  <si>
    <t>情報サービス　　　　　　　　　　　　　　　　　　　　　　　　　　　　　　　　　　</t>
  </si>
  <si>
    <t>物品賃貸業（除貸自動車）　　　　　　　　　　　　　　　　　　　　　　　　　　　　</t>
  </si>
  <si>
    <t>貸自動車業　　　　　　　　　　　　　　　　　　　　　　　　　　　　　　　　　　　</t>
  </si>
  <si>
    <t>建物サービス　　　　　　　　　　　　　　　　　　　　　　　　　　　　　　　　　　</t>
  </si>
  <si>
    <t>法務・財務・会計サービス　　　　　　　　　　　　　　　　　　　　　　　　　　　　</t>
  </si>
  <si>
    <t>社会保険事業（公立）</t>
  </si>
  <si>
    <t>社会保険事業（国公立）★★　　　　　　　　　　　　　　　　　　　　　　　　　　　</t>
  </si>
  <si>
    <t>80.4万/21.6万</t>
  </si>
  <si>
    <t>社会福祉（国公立）★★　　　　　　　　　　　　　　　　　　　　　　　　　　　　　</t>
  </si>
  <si>
    <t>社会福祉（非営利）★　　　　　　　　　　　　　　　　　　　　　　　　　　　　　　</t>
  </si>
  <si>
    <t>映画館　　　　　　　　　　　　　　　　　　　　　　　　　　　　　　　　　　　　　</t>
  </si>
  <si>
    <t>劇場・興行場　　　　　　　　　　　　　　　　　　　　　　　　　　　　　　　　　　</t>
  </si>
  <si>
    <t>ビリヤード場：入場料 (中国は時間当り)</t>
  </si>
  <si>
    <t>ゴルフ場　　　　　　　　　　　　　　　　　　　　　　　　　　　　　　　　　　　　</t>
  </si>
  <si>
    <t>ボウリング場　　　　　　　　　　　　　　　　　　　　　　　　　　　　　　　　　　</t>
  </si>
  <si>
    <t>テニス場　　　　　　　　　　　　　　　　　　　　　　　　　　　　　　　　　　　　</t>
  </si>
  <si>
    <t>洗濯・洗張・染物業　　　　　　　　　　　　　　　　　　　　　　　　　　　　　　　</t>
  </si>
  <si>
    <t>理容業　　　　　　　　　　　　　　　　　　　　　　　　　　　　　　　　　　　　　</t>
  </si>
  <si>
    <t>美容業　　　　　　　　　　　　　　　　　　　　　　　　　　　　　　　　　　　　　</t>
  </si>
  <si>
    <t>個人教授所　　　　　　　　　　　　　　　　　　　　　　　　　　　　　　　　　　　</t>
  </si>
  <si>
    <r>
      <t>学習塾：１ヵ月授業料</t>
    </r>
    <r>
      <rPr>
        <sz val="10"/>
        <rFont val="ＭＳ Ｐゴシック"/>
        <family val="3"/>
      </rPr>
      <t>(中国は4時間で換算)</t>
    </r>
  </si>
  <si>
    <t>その他のサービス</t>
  </si>
  <si>
    <t>衣服裁縫修理業　　　　　　　　　　　　　　　　　　　　　　　　　　　　　　　　　</t>
  </si>
  <si>
    <t>公衆浴場業　　　　　　　　　　　　　　　　　　　　　　　　　　　　　　　　　　　</t>
  </si>
  <si>
    <t>冠婚葬祭業　　　　　　　　　　　　　　　　　　　　　　　　　　　　　　　　　　　</t>
  </si>
  <si>
    <t>31.教育･研究･医療</t>
  </si>
  <si>
    <t>公共放送　　　　　　　　　　　　　　　　　　　　　　　　　　　　　　　　　　　　</t>
  </si>
  <si>
    <t>民間放送　　　　　　　　　　　　　　　　　　　　　　　　　　　　　　　　　　　　</t>
  </si>
  <si>
    <t>広告　　　　　　　　　　　　　　　　　　　　　　　　　　　　　　　　　　　　　　</t>
  </si>
  <si>
    <t>広告料金　　　　　　　　　　　　　　　　　　　　　　　　　　　　　　　　　　　　</t>
  </si>
  <si>
    <t>公務員賃金(中央)：大卒事務職35才の賃金</t>
  </si>
  <si>
    <t>公務員賃金(地方)：大卒事務職35才の賃金</t>
  </si>
  <si>
    <t>学校教育（公立）</t>
  </si>
  <si>
    <t>幼稚園</t>
  </si>
  <si>
    <t>入学時負担金</t>
  </si>
  <si>
    <t>１ヶ月の授業料</t>
  </si>
  <si>
    <t>小学校</t>
  </si>
  <si>
    <t>入学時負担金</t>
  </si>
  <si>
    <t>１ヶ月の授業料</t>
  </si>
  <si>
    <t>中学校</t>
  </si>
  <si>
    <t>高等学校</t>
  </si>
  <si>
    <t>大学（文系）</t>
  </si>
  <si>
    <t>大学（理工系）</t>
  </si>
  <si>
    <t>大学（医学部）</t>
  </si>
  <si>
    <t>学校教育（私立）</t>
  </si>
  <si>
    <t>社会教育（公立）</t>
  </si>
  <si>
    <t>博物館：入園料</t>
  </si>
  <si>
    <t>動物園：入園料</t>
  </si>
  <si>
    <t>植物園：入園料</t>
  </si>
  <si>
    <t>水族館：入館料</t>
  </si>
  <si>
    <t>社会教育（私立）</t>
  </si>
  <si>
    <t>その他の教育訓練機関（公立）</t>
  </si>
  <si>
    <t>職業訓練校</t>
  </si>
  <si>
    <t>その他の教育訓練機関（私立）</t>
  </si>
  <si>
    <t>料理学校：１ヵ月、授業料</t>
  </si>
  <si>
    <t>洋裁学校：１ヵ月、授業料</t>
  </si>
  <si>
    <t>自動車教習所：一時間、講習料</t>
  </si>
  <si>
    <t>医療（公営）</t>
  </si>
  <si>
    <t>内科：初診料</t>
  </si>
  <si>
    <t>医療費の本人負担割合</t>
  </si>
  <si>
    <t>2割</t>
  </si>
  <si>
    <t>入院費：</t>
  </si>
  <si>
    <t>普通室　１日、食事付き</t>
  </si>
  <si>
    <t>個室　１日、食事付き</t>
  </si>
  <si>
    <t>１４０００～</t>
  </si>
  <si>
    <t>出産費：１回</t>
  </si>
  <si>
    <t>医療（民営）</t>
  </si>
  <si>
    <t>5000～</t>
  </si>
  <si>
    <t>保健衛生（公営）</t>
  </si>
  <si>
    <t>人間ドック：日帰りコース</t>
  </si>
  <si>
    <t>保健衛生（民営）</t>
  </si>
  <si>
    <t>人間ドック：日帰りコース</t>
  </si>
  <si>
    <t>獣医</t>
  </si>
  <si>
    <t>狂犬病予防接種：１回</t>
  </si>
  <si>
    <t>自動車修理</t>
  </si>
  <si>
    <t>タイヤローテーション：４個</t>
  </si>
  <si>
    <t>オイル交換：1500CCクラス、並級。</t>
  </si>
  <si>
    <t>塗装：乗用車全塗装</t>
  </si>
  <si>
    <t>板金修理：左ドア</t>
  </si>
  <si>
    <t>社会保険事業（公立）</t>
  </si>
  <si>
    <t>厚生年金：年金額／年間掛金</t>
  </si>
  <si>
    <t>804000/216000</t>
  </si>
  <si>
    <t>963元/3303元</t>
  </si>
  <si>
    <t>963/3303</t>
  </si>
  <si>
    <t>国民年金：年金額／年間掛金</t>
  </si>
  <si>
    <t>1320000/159600</t>
  </si>
  <si>
    <t>健康保険：35歳、4人家族、１ヶ月の保険料</t>
  </si>
  <si>
    <t>社会福祉（公営）</t>
  </si>
  <si>
    <t>保育所：１歳児、１人､１ヵ月</t>
  </si>
  <si>
    <t>老人ホーム：１人､１ヵ月</t>
  </si>
  <si>
    <t>社会福祉（私営）</t>
  </si>
  <si>
    <t>民間非営利団体</t>
  </si>
  <si>
    <t>経団連：大企業、１年の会費</t>
  </si>
  <si>
    <t>労働組合：教職員組合、１ヵ月の組合費</t>
  </si>
  <si>
    <t>娯楽</t>
  </si>
  <si>
    <t>映画ビデオテープ：２時間もの、１本　料金</t>
  </si>
  <si>
    <t>映画館：入場料</t>
  </si>
  <si>
    <t>京劇or歌舞伎：入場料</t>
  </si>
  <si>
    <t>オーケストラ：入場料、国内一流楽団</t>
  </si>
  <si>
    <t>ボリショイバレー：入場料</t>
  </si>
  <si>
    <t>ビリヤード場：入場料</t>
  </si>
  <si>
    <t>50/少時</t>
  </si>
  <si>
    <t>60/小時</t>
  </si>
  <si>
    <t>競馬場：入場料</t>
  </si>
  <si>
    <t>サッカー場：入場料</t>
  </si>
  <si>
    <t>ゴルフ：</t>
  </si>
  <si>
    <t>都市近郷　18ホール　プレー代</t>
  </si>
  <si>
    <t>郊外、18ホール　プレー代</t>
  </si>
  <si>
    <t>ボーリング：１人、１ゲーム　プレー代</t>
  </si>
  <si>
    <t>テニスコート：市内、１面、１日　借料</t>
  </si>
  <si>
    <t>プール：市内、１人、１回　料金</t>
  </si>
  <si>
    <t>釣堀：１人､１日　遊戯料</t>
  </si>
  <si>
    <t>クリーニング</t>
  </si>
  <si>
    <t>Ｙシャツ</t>
  </si>
  <si>
    <t>スーツ</t>
  </si>
  <si>
    <t>セーター</t>
  </si>
  <si>
    <t>500～</t>
  </si>
  <si>
    <t>スカート</t>
  </si>
  <si>
    <t>染色</t>
  </si>
  <si>
    <t>綿シャツ、プリント染色</t>
  </si>
  <si>
    <t>*理容院</t>
  </si>
  <si>
    <t>成人男子、総合セット料金</t>
  </si>
  <si>
    <t>成人男子、調髪のみ</t>
  </si>
  <si>
    <t>白髪染め</t>
  </si>
  <si>
    <t>*美容院</t>
  </si>
  <si>
    <t>成人女子、総合セット料金</t>
  </si>
  <si>
    <t>成人女子､ヘアカラー</t>
  </si>
  <si>
    <t>6500～</t>
  </si>
  <si>
    <t>ビューテイサロン、美顔術</t>
  </si>
  <si>
    <t>3000～</t>
  </si>
  <si>
    <t>写真</t>
  </si>
  <si>
    <t>結婚式用写真　撮影</t>
  </si>
  <si>
    <t>証明用写真　撮影</t>
  </si>
  <si>
    <t>写真プリント、24枚撮り、サービスサイズ､</t>
  </si>
  <si>
    <t>修理</t>
  </si>
  <si>
    <t>包丁研ぎ料：１本</t>
  </si>
  <si>
    <t>自動車合鍵制作費：１本</t>
  </si>
  <si>
    <t>革靴かかと修理：１足</t>
  </si>
  <si>
    <t>個人教授所</t>
  </si>
  <si>
    <t>学習塾：１ヵ月　授業料</t>
  </si>
  <si>
    <t>30/小時</t>
  </si>
  <si>
    <t>英語塾：１ヵ月　授業料</t>
  </si>
  <si>
    <t>50/小時</t>
  </si>
  <si>
    <t>ピアノ教授所：１ヵ月　講習料</t>
  </si>
  <si>
    <t>８０/5０分</t>
  </si>
  <si>
    <t>ダンス教授所：１ヵ月、講習料</t>
  </si>
  <si>
    <t>5０/小時</t>
  </si>
  <si>
    <t>その他のサービス</t>
  </si>
  <si>
    <t>造園：剪定、１人、１日料金</t>
  </si>
  <si>
    <t>衣服寸法直し：</t>
  </si>
  <si>
    <t>すそ上げ</t>
  </si>
  <si>
    <t>ウエスト直し</t>
  </si>
  <si>
    <t>洋服仕立て：紳士服上下､仕立て代</t>
  </si>
  <si>
    <t>マッサージ：全身、１時間</t>
  </si>
  <si>
    <t>公衆浴場：１人、１回</t>
  </si>
  <si>
    <t>観光ガイド：１人、１日　ガイド料</t>
  </si>
  <si>
    <t>結婚式場：50人程度、１日、使用料</t>
  </si>
  <si>
    <t>家政婦：１ヵ月、賃金</t>
  </si>
  <si>
    <t>葬儀：葬儀会社、一般家庭、葬儀料</t>
  </si>
  <si>
    <t>埋葬：墓地埋葬料</t>
  </si>
  <si>
    <t>日中小売物価調査（財部門）</t>
  </si>
  <si>
    <t>2001年10月調査</t>
  </si>
  <si>
    <t>調査品目</t>
  </si>
  <si>
    <t>東京（円）</t>
  </si>
  <si>
    <t>北京（元）</t>
  </si>
  <si>
    <t>上海（元）</t>
  </si>
  <si>
    <t>東京デパート(円)／北京(元)</t>
  </si>
  <si>
    <t>東京デパート(円)／上海(元)</t>
  </si>
  <si>
    <t>品　目</t>
  </si>
  <si>
    <t>品　　質　　等</t>
  </si>
  <si>
    <t>デパート</t>
  </si>
  <si>
    <t>量販店</t>
  </si>
  <si>
    <t>デパート</t>
  </si>
  <si>
    <t>〔*衣料用品〕</t>
  </si>
  <si>
    <t>紳士服</t>
  </si>
  <si>
    <r>
      <t xml:space="preserve">夏-秋物､シングル上下､表地・ウール70%以上、標準体型、中級品 </t>
    </r>
  </si>
  <si>
    <t>紳士ジャケット</t>
  </si>
  <si>
    <t xml:space="preserve">夏-秋物､表地・ウール＆ポリエステル混紡、標準体型、中級品 </t>
  </si>
  <si>
    <t>男子替えズボン</t>
  </si>
  <si>
    <t>並型､ウーステッド(毛100%)､普通サイズ、中品</t>
  </si>
  <si>
    <t>男子スラックス</t>
  </si>
  <si>
    <t>夏-秋物､毛60%以上・ポリエステル混紡､普通サイズ、中級品</t>
  </si>
  <si>
    <t>婦人スーツ</t>
  </si>
  <si>
    <t>夏-秋物、上着+スカート、毛・化学繊維混用､先染め、標準体型、中級品</t>
  </si>
  <si>
    <t>ワンピース</t>
  </si>
  <si>
    <t>夏-秋物､半袖､プリント(綿100%)､中級品</t>
  </si>
  <si>
    <t>スカート</t>
  </si>
  <si>
    <t>夏-秋物､麻･化学繊維混又は綿･化学繊維混用､標準体型､中級品</t>
  </si>
  <si>
    <t>ジーンズ､デニム(綿100%)､9分丈､標準体型、中級品</t>
  </si>
  <si>
    <t>毛100%､無地､標準体型、普通品</t>
  </si>
  <si>
    <t>半ズボン､デニム(綿100%)､中級品</t>
  </si>
  <si>
    <t>女児スカート</t>
  </si>
  <si>
    <t>夏-秋物､綿100%又は化学繊維･綿混用､普通品</t>
  </si>
  <si>
    <t>ワイシャツ(長袖）</t>
  </si>
  <si>
    <t>シングルカフス､ポリエステル･綿混紡､白､首周り・袖長さ選択､普通品</t>
  </si>
  <si>
    <t>シングルカフス､ポリエステル･綿混紡､白､Ｍ型､普通品</t>
  </si>
  <si>
    <t>ワイシャツ(半袖）</t>
  </si>
  <si>
    <t>ポリエステル･綿混紡､白､首周り選択、普通品</t>
  </si>
  <si>
    <t>ポリエステル･綿混紡､白､Ｍ型、普通品</t>
  </si>
  <si>
    <t>スポーツシャツ</t>
  </si>
  <si>
    <t>男子用､ポロシャツ､長袖､ニット､綿100%､無地､標準体型、普通品</t>
  </si>
  <si>
    <t>婦人ブラウス(長袖）</t>
  </si>
  <si>
    <t>ポリエステル100%またはポリエステル・綿混紡､無地､特殊な飾り付きなし､標準体型、普通品</t>
  </si>
  <si>
    <t>婦人ブラウス(半袖）</t>
  </si>
  <si>
    <t>婦人Ｔシャツ(長袖）</t>
  </si>
  <si>
    <t>ニット(綿100%)､無地､40番手程度､標準体型､普通品</t>
  </si>
  <si>
    <t>婦人Ｔシャツ(半袖）</t>
  </si>
  <si>
    <t>ニット(綿100%)､プリント､40番手程度､標準体型、普通品</t>
  </si>
  <si>
    <t>子供Ｔシャツ</t>
  </si>
  <si>
    <t>小学２～３年男児用､半袖､ニット(綿100%)､プリント､30番手程度､普通品</t>
  </si>
  <si>
    <t>男子肌着</t>
  </si>
  <si>
    <t>半袖､メリヤス､綿100%､白､標準体型、普通品</t>
  </si>
  <si>
    <t>ランイング､メリヤス､綿100%､白､標準体型、普通品</t>
  </si>
  <si>
    <t>メリヤス､綿100%､白､標準体型、普通品</t>
  </si>
  <si>
    <t>カップ…レース又はシームレス､B70又はB75､中級品</t>
  </si>
  <si>
    <t>メリヤス(綿100%)､30～40番手程度､白､標準体型、普通品</t>
  </si>
  <si>
    <t>ポリエステル100%､バスト85～90cm､丈80～90cm､中級品</t>
  </si>
  <si>
    <t>男子靴下</t>
  </si>
  <si>
    <t>夏-秋物､綿･化学繊維混用､柄物､25～27cm､普通品</t>
  </si>
  <si>
    <t>サポートタイプ､ナイロン･ポリウレタン混用､プレーン､標準体型、中級品</t>
  </si>
  <si>
    <t>化学繊維混用又は綿･化学繊維混用､白､23～25cm､普通品</t>
  </si>
  <si>
    <t>〔*革製品〕</t>
  </si>
  <si>
    <t>紳士用､牛皮､張り合わせ､幅3cm程度､フリーサイズ､中級品</t>
  </si>
  <si>
    <t>紳士靴</t>
  </si>
  <si>
    <t>短靴､黒､甲…牛皮､底…合成ゴム､25～27cm､中級品</t>
  </si>
  <si>
    <t>パンプス､中高ヒール､甲…牛皮､底…合成ゴム､23～25cm､中級品</t>
  </si>
  <si>
    <t>大人用､スニーカー､甲…ナイロン､合成皮革又はナイロン＋合成皮革､底…ゴム又は合成ゴム､ひもタイプ､中級品</t>
  </si>
  <si>
    <t>〔家具〕</t>
  </si>
  <si>
    <t>整理だんす(木製）</t>
  </si>
  <si>
    <t>正面および上板天然木､幅90cm･高さ130cm程度､引き出し6段又は7段､中級品</t>
  </si>
  <si>
    <t>洋服だんす(木製）</t>
  </si>
  <si>
    <t>正面・天然木化粧合板､幅120cm･奥行60cm･高さ192cm程度､中級品</t>
  </si>
  <si>
    <t>食器戸棚(木製）</t>
  </si>
  <si>
    <t>正面および枠板・天然木､､幅120cm･奥行45cm･高さ190cm程度､ガラス扉､引き出し3～6､中級品</t>
  </si>
  <si>
    <t>テーブル(木製）</t>
  </si>
  <si>
    <t>天然木化粧合板､幅120cm･奥行78cm･高さ34cm程度､中級品</t>
  </si>
  <si>
    <t>食堂セット(木製）</t>
  </si>
  <si>
    <t>5点セット(テーブル1台･いす4脚)､テーブル…長さ120cm･幅75cm･高さ70cm程度､メラミン化粧板､中級品</t>
  </si>
  <si>
    <t>シングル(幅100cm･長さ200cm程度)､飾り棚なし、シングルクッション､中級品</t>
  </si>
  <si>
    <t>机(金属製）</t>
  </si>
  <si>
    <t>事務用、片袖・鍵付き、幅120㎝・奥行き78㎝、中級品</t>
  </si>
  <si>
    <t>椅子(金属製）</t>
  </si>
  <si>
    <t>パソコン用、キャスター付き、上下調節機能あり、背もたれあり、両袖なし、中級品</t>
  </si>
  <si>
    <t>〔文具・*書籍〕</t>
  </si>
  <si>
    <t>透明ｾﾛﾊﾝ､幅18mm×長さ35m(大巻)､箱入り</t>
  </si>
  <si>
    <t>新聞</t>
  </si>
  <si>
    <t>日刊紙、駅売り　1部</t>
  </si>
  <si>
    <t>週刊誌</t>
  </si>
  <si>
    <t>駅売り　1部</t>
  </si>
  <si>
    <t>文庫本</t>
  </si>
  <si>
    <t>小説、300ページ程度、１冊</t>
  </si>
  <si>
    <t>英語辞書</t>
  </si>
  <si>
    <t>学生用、中型</t>
  </si>
  <si>
    <t>日本語辞書</t>
  </si>
  <si>
    <t>学習参考書</t>
  </si>
  <si>
    <t>英語､高校生用</t>
  </si>
  <si>
    <t>数学､高校生用</t>
  </si>
  <si>
    <t>鉛筆型､透明軸､ｸﾘｯﾌﾟ付きｷｬｯﾌﾟ､金属製口部、使い捨て型</t>
  </si>
  <si>
    <t>シャープペンシル</t>
  </si>
  <si>
    <t>芯取り替え型、プラスチック軸、ｸﾘｯﾌﾟ付きキャップ、消しゴム付き、一般事務・学習用</t>
  </si>
  <si>
    <t>水性､蛍光ペン､細･太両用書き</t>
  </si>
  <si>
    <t>〔家庭用機械機器〕</t>
  </si>
  <si>
    <t>カラーテレビ(中国製)</t>
  </si>
  <si>
    <t>25インチ、四角画面。ＢＳ内臓なし。ステレオ音響。</t>
  </si>
  <si>
    <t>カラーテレビ(日本製)</t>
  </si>
  <si>
    <t>25インチ、四角画面。ＢＳ内臓なし。ステレオ音響。ソニー製。</t>
  </si>
  <si>
    <t>電気洗濯機(中国製）</t>
  </si>
  <si>
    <t>全自動、１槽式。標準家庭用。</t>
  </si>
  <si>
    <t>電気洗濯機(日本製）</t>
  </si>
  <si>
    <t>全自動、１槽式。標準家庭用。ナショナル製。</t>
  </si>
  <si>
    <t>電気冷蔵庫(中国製)</t>
  </si>
  <si>
    <t>250リットル、３～４ドア、冷凍室あり。</t>
  </si>
  <si>
    <t>電気冷蔵庫(日本製)</t>
  </si>
  <si>
    <t>250リットル、３～４ドア、冷凍室あり。日立製。</t>
  </si>
  <si>
    <t>腕時計（中国製）</t>
  </si>
  <si>
    <t>水晶発振式､三針式、日・曜あり、クロームメッキ枠、中級品</t>
  </si>
  <si>
    <t>腕時計（日本製）</t>
  </si>
  <si>
    <t>水晶発振式､三針式、日・曜あり、クロームメッキ枠､セイコーまたはシチズン製、中級品</t>
  </si>
  <si>
    <t>目覚まし時計</t>
  </si>
  <si>
    <t>水晶発振式､三針式、電子音、プラスチック枠、中級品</t>
  </si>
  <si>
    <t>プラスチックレンズ､近視用､度数－2.00､男性用､チタンフレーム､中級品､加工料を含む</t>
  </si>
  <si>
    <t>ハードタイプ(酸素透過性)､近視用、無着色</t>
  </si>
  <si>
    <t>カメラ(中国製）</t>
  </si>
  <si>
    <t>35ミリレンズシャッター式全自動カメラ､ズームレンズ内蔵(35～105mm程度)；Ｆ値3.5～4.5､パノラマ切替え機能付き､日付け写し込み機能付き､ケース代を含む</t>
  </si>
  <si>
    <t>カメラ(日本製）</t>
  </si>
  <si>
    <t>35ミリレンズシャッター式全自動カメラ､ズームレンズ内蔵(35～105mm程度)；Ｆ値3.5～4.5､パノラマ切替え機能付き､日付け写し込み機能付き､ケース代を含む、キャノン製</t>
  </si>
  <si>
    <t>家庭用､ﾃﾞｼﾞﾀﾙ方式､液晶ﾓﾆﾀｰ付き､ｽﾞｰﾑ…光学10～12倍､ﾃﾞｼﾞﾀﾙ40～200倍､F値1.4～2.5､別売りの付属品は除く</t>
  </si>
  <si>
    <t>〔情報機器・ソフトウエア〕</t>
  </si>
  <si>
    <t>ＣＤ－ＲＯＭ</t>
  </si>
  <si>
    <t>音楽ＣＤ</t>
  </si>
  <si>
    <t>カセットテープ</t>
  </si>
  <si>
    <t>音楽テープ</t>
  </si>
  <si>
    <t>ソフトウエア</t>
  </si>
  <si>
    <t>Windows2000のＣＤ-ＲＯＭ</t>
  </si>
  <si>
    <r>
      <t>Word &amp; Excel</t>
    </r>
    <r>
      <rPr>
        <sz val="11"/>
        <rFont val="ＭＳ Ｐ明朝"/>
        <family val="0"/>
      </rPr>
      <t xml:space="preserve"> </t>
    </r>
    <r>
      <rPr>
        <sz val="11"/>
        <rFont val="ＭＳ 明朝"/>
        <family val="1"/>
      </rPr>
      <t>2000のＣＤ-ＲＯＭ</t>
    </r>
  </si>
  <si>
    <t>エクセル26800　ワード20800</t>
  </si>
  <si>
    <t>〔運動用品・雑貨〕</t>
  </si>
  <si>
    <t>硬式ラケット､カーボンフレーム､ケース付き、中級品</t>
  </si>
  <si>
    <t>卓球ラケット</t>
  </si>
  <si>
    <t>単板、コルクグリップ、ラバー付き、中級品</t>
  </si>
  <si>
    <t>長傘､65cm､ポリエステル100%､無地､ジャンプ式､普通品</t>
  </si>
  <si>
    <t>平型又は甲丸､プラチナ900(Pt900)､幅…2.5～3.5mm､サイズ…9～11号</t>
  </si>
  <si>
    <t>〔エネルギー〕</t>
  </si>
  <si>
    <t>家庭用電力</t>
  </si>
  <si>
    <t>都市、１Kwhあたり</t>
  </si>
  <si>
    <t>家庭用水道</t>
  </si>
  <si>
    <t>標準的サラリーマン家庭、１月の料金</t>
  </si>
  <si>
    <t>プロパンガス</t>
  </si>
  <si>
    <t>家庭用、専用ボンベ詰め、１㎏あたり</t>
  </si>
  <si>
    <t>*ガソリン</t>
  </si>
  <si>
    <t>市内給油所、レギュラー､１リットル</t>
  </si>
  <si>
    <t>軽油</t>
  </si>
  <si>
    <t>市内給油所、１リットル</t>
  </si>
  <si>
    <t>〔住宅〕</t>
  </si>
  <si>
    <t>住宅建築(木造）</t>
  </si>
  <si>
    <t>サラリーマン用、都市近郷、２階建て、150㎡、土地付き建売り住宅</t>
  </si>
  <si>
    <t>住宅建築(非木造）</t>
  </si>
  <si>
    <t>宅地</t>
  </si>
  <si>
    <t>都市近郷、住宅用地、１㎡</t>
  </si>
  <si>
    <t>七、居住</t>
  </si>
  <si>
    <t>１．住宅</t>
  </si>
  <si>
    <t>（１）建築材料</t>
  </si>
  <si>
    <t>床板のれんが</t>
  </si>
  <si>
    <t>30×30ｃｍ</t>
  </si>
  <si>
    <t>20×20ｃｍ</t>
  </si>
  <si>
    <t>壁紙</t>
  </si>
  <si>
    <t>0.53×10ｃｍ</t>
  </si>
  <si>
    <t>上海産5.3㎡</t>
  </si>
  <si>
    <t>メートル</t>
  </si>
  <si>
    <t>タイル</t>
  </si>
  <si>
    <t>15.2×15.2ｃｍ</t>
  </si>
  <si>
    <t>15×15ｃｍ</t>
  </si>
  <si>
    <t>中級　1.2×2.4</t>
  </si>
  <si>
    <t>1.2×2.4M</t>
  </si>
  <si>
    <t>ガラス</t>
  </si>
  <si>
    <t>3ｍｍ</t>
  </si>
  <si>
    <t>㎡</t>
  </si>
  <si>
    <t>ビスコース</t>
  </si>
  <si>
    <t>5ｋｇ</t>
  </si>
  <si>
    <t>2ｋｇ</t>
  </si>
  <si>
    <t>瓶</t>
  </si>
  <si>
    <t>ペンキ</t>
  </si>
  <si>
    <t>1.4K</t>
  </si>
  <si>
    <t>（２）家賃</t>
  </si>
  <si>
    <t>居住民の住宅①</t>
  </si>
  <si>
    <t>居住民の住宅②</t>
  </si>
  <si>
    <t>居住民の住宅③</t>
  </si>
  <si>
    <t>居住民の住宅④</t>
  </si>
  <si>
    <t>居住民の住宅⑤</t>
  </si>
  <si>
    <t>居住民の住宅⑥</t>
  </si>
  <si>
    <t>２．水道、電気、燃料</t>
  </si>
  <si>
    <t>水道①</t>
  </si>
  <si>
    <t>水道料（基本料金）</t>
  </si>
  <si>
    <t>水道②</t>
  </si>
  <si>
    <t>水道③</t>
  </si>
  <si>
    <t>水道④</t>
  </si>
  <si>
    <t>水道⑤</t>
  </si>
  <si>
    <t>電気①</t>
  </si>
  <si>
    <t>電気代（最低料金）</t>
  </si>
  <si>
    <t>電気②</t>
  </si>
  <si>
    <t>1　kWh</t>
  </si>
  <si>
    <t>原炭</t>
  </si>
  <si>
    <t>0.1ｔ</t>
  </si>
  <si>
    <t>練炭</t>
  </si>
  <si>
    <t>民用一級</t>
  </si>
  <si>
    <t>ガスボンベ</t>
  </si>
  <si>
    <t>プロパンガス（5㎥）</t>
  </si>
  <si>
    <t>体積売り､一般家庭用</t>
  </si>
  <si>
    <t>5ｍ3</t>
  </si>
  <si>
    <t>ガス代（最低料金）</t>
  </si>
  <si>
    <t>一般家庭用､早収料金､標準熱量</t>
  </si>
  <si>
    <t>18 L</t>
  </si>
  <si>
    <t>八、サービス</t>
  </si>
  <si>
    <t>１．電話・電報の料金</t>
  </si>
  <si>
    <t>電報</t>
  </si>
  <si>
    <t>10文字</t>
  </si>
  <si>
    <t>通話料</t>
  </si>
  <si>
    <t>長距離電話</t>
  </si>
  <si>
    <t>北京―上海</t>
  </si>
  <si>
    <t>上海―昆山</t>
  </si>
  <si>
    <t>１分間</t>
  </si>
  <si>
    <t>２．郵便料金</t>
  </si>
  <si>
    <t>３．交通費</t>
  </si>
  <si>
    <t>バス</t>
  </si>
  <si>
    <t>長距離バス</t>
  </si>
  <si>
    <t>100キロ</t>
  </si>
  <si>
    <t>郊外</t>
  </si>
  <si>
    <t>タクシ</t>
  </si>
  <si>
    <t>10キロ</t>
  </si>
  <si>
    <t>旅客鉄道(JR以外)､大人､通勤定期旅客運賃､15km</t>
  </si>
  <si>
    <t>船の運賃</t>
  </si>
  <si>
    <t>上海―温州</t>
  </si>
  <si>
    <t>４．入浴、美容の料金</t>
  </si>
  <si>
    <t>パーマ</t>
  </si>
  <si>
    <t>５．娯楽の料金</t>
  </si>
  <si>
    <t>公演の入場券</t>
  </si>
  <si>
    <t>平均</t>
  </si>
  <si>
    <t>舞踏会の入場券</t>
  </si>
  <si>
    <t>ビデオ見る場所の入場券</t>
  </si>
  <si>
    <t>６．保育費と授業料</t>
  </si>
  <si>
    <t>授業料と雑費①</t>
  </si>
  <si>
    <t>授業料と雑費②</t>
  </si>
  <si>
    <t>保育所保育料</t>
  </si>
  <si>
    <t>公立保育所、２歳児、所得税額28万円の所帯</t>
  </si>
  <si>
    <t>７．修理と他のサービス料金</t>
  </si>
  <si>
    <t>自転車タイヤの修理</t>
  </si>
  <si>
    <t>チューブの穴の修理</t>
  </si>
  <si>
    <t>写真の摂影</t>
  </si>
  <si>
    <t>6枚</t>
  </si>
  <si>
    <t>ドライ</t>
  </si>
  <si>
    <t>背広服上下､ドライクリーニング､配達、料金後払い</t>
  </si>
  <si>
    <t>レンジフードの修理</t>
  </si>
  <si>
    <t>８．医療、保健サービス</t>
  </si>
  <si>
    <t>診察料(国保1)</t>
  </si>
  <si>
    <t>被保険者(世帯主)の一部負担金の割合</t>
  </si>
  <si>
    <t>手術</t>
  </si>
  <si>
    <t>盲腸炎</t>
  </si>
  <si>
    <t>検査</t>
  </si>
  <si>
    <t>レントゲン</t>
  </si>
  <si>
    <t>物理療法</t>
  </si>
  <si>
    <t>日中小売物価調査（サービス部門）</t>
  </si>
  <si>
    <t>　　　　2001年10月調査</t>
  </si>
  <si>
    <t>調査項目および品質・条件等</t>
  </si>
  <si>
    <t>東京</t>
  </si>
  <si>
    <t>北京</t>
  </si>
  <si>
    <t>上海</t>
  </si>
  <si>
    <t>東京(円)／北京(元)</t>
  </si>
  <si>
    <t>東京(円)／上海(元)</t>
  </si>
  <si>
    <t>(円）</t>
  </si>
  <si>
    <t>（元）</t>
  </si>
  <si>
    <t>*鉄道旅客輸送</t>
  </si>
  <si>
    <t>JR、公営の鉄道､民営の鉄道：</t>
  </si>
  <si>
    <t>通勤、１人10km 定期旅客運賃</t>
  </si>
  <si>
    <t>通学、　〃　　　　　〃</t>
  </si>
  <si>
    <t>旅行（普通）100㎞ 運賃</t>
  </si>
  <si>
    <t>旅行（急行、普通座席）100㎞　運賃</t>
  </si>
  <si>
    <t>旅行（特急、普通座席）100㎞　運賃</t>
  </si>
  <si>
    <t>旅行（急行、上級座席）100㎞　運賃</t>
  </si>
  <si>
    <t>旅行（特急、上級座席）100㎞　運賃</t>
  </si>
  <si>
    <t>寝台料金（普通）</t>
  </si>
  <si>
    <t>寝台料金（個室）</t>
  </si>
  <si>
    <t>地下鉄道：１人、10km　運賃</t>
  </si>
  <si>
    <t>モノレール鉄道：１人、5㎞　運賃</t>
  </si>
  <si>
    <t>鋼索鉄道：１人、5㎞　運賃</t>
  </si>
  <si>
    <t>*バス</t>
  </si>
  <si>
    <t>乗合バス：</t>
  </si>
  <si>
    <t>市内路線バス１人10km　通勤定期</t>
  </si>
  <si>
    <t>市内路線バス１人10km　通学定期</t>
  </si>
  <si>
    <t>市内路線バス１人10km　普通運賃</t>
  </si>
  <si>
    <t>貸し切りバス：</t>
  </si>
  <si>
    <t>１台１日 料金（ガイド付き）</t>
  </si>
  <si>
    <t>１台１日 料金（ガイドなし）</t>
  </si>
  <si>
    <t>*ハイヤー・タクシー</t>
  </si>
  <si>
    <t>ハイヤー：１台、10km　料金</t>
  </si>
  <si>
    <t>タクシー：</t>
  </si>
  <si>
    <t>小型車　１台5㎞ 運賃</t>
  </si>
  <si>
    <t>中型車　　〃</t>
  </si>
  <si>
    <t>１台1日 貸切料金</t>
  </si>
  <si>
    <t>*外洋旅客輸送</t>
  </si>
  <si>
    <t>外国航路旅客輸送：</t>
  </si>
  <si>
    <t>日⇔中間　普通運賃</t>
  </si>
  <si>
    <t>日⇔中間　上級運賃</t>
  </si>
  <si>
    <t>*沿海・内水面旅客輸送</t>
  </si>
  <si>
    <t>沿海旅客輸送：50㎞　普通運賃</t>
  </si>
  <si>
    <t>沿海貨物輸送：固形物、1ｔ、50㎞　運賃</t>
  </si>
  <si>
    <t>港湾旅客輸送：5km　普通運賃</t>
  </si>
  <si>
    <t>河川旅客輸送：10km　普通運賃</t>
  </si>
  <si>
    <t>湖沼旅客輸送：5km　普通運賃</t>
  </si>
  <si>
    <t>*航空旅客輸送</t>
  </si>
  <si>
    <t>国内航空旅客：</t>
  </si>
  <si>
    <t>大人､1000㎞ 普通運賃</t>
  </si>
  <si>
    <t>大人､1000㎞ 普通運賃（ﾃﾞｨｽｶｳﾝﾄ）</t>
  </si>
  <si>
    <t>大人､1000㎞ 高級運賃</t>
  </si>
  <si>
    <t>国際航空旅客：</t>
  </si>
  <si>
    <t>日⇔中間　大人　普通運賃</t>
  </si>
  <si>
    <t>日⇔中間　大人　普通運賃（ﾃﾞｨｽｶｳﾝﾄ）</t>
  </si>
  <si>
    <t>日⇔中間　大人　高級運賃</t>
  </si>
  <si>
    <t>鉄道貨物輸送</t>
  </si>
  <si>
    <t>JR：固形物、1ｔ、100km　運賃</t>
  </si>
  <si>
    <t>民営鉄道：固形物、1ｔ、100km　運賃</t>
  </si>
  <si>
    <t>道路貨物輸送</t>
  </si>
  <si>
    <t>トラック運送：1ｔ、100km　運賃</t>
  </si>
  <si>
    <t>*引越し：4ｔトラック１台分　料金</t>
  </si>
  <si>
    <t>外国航路貨物輸送：</t>
  </si>
  <si>
    <t>日⇔中間　固形物1ｔ 運賃</t>
  </si>
  <si>
    <t>水上貨物輸送</t>
  </si>
  <si>
    <t>河川輸送：固形物、1ｔ、10km　運賃</t>
  </si>
  <si>
    <t>湖沼輸送：固形物、1ｔ、5km　運賃</t>
  </si>
  <si>
    <t>港湾運送</t>
  </si>
  <si>
    <t>船内荷役：固形物、100㎏、10個　料金</t>
  </si>
  <si>
    <t>586\</t>
  </si>
  <si>
    <t>はしけ運送：固形物、100㎏、10個　料金</t>
  </si>
  <si>
    <t>1258\</t>
  </si>
  <si>
    <t>沿岸荷役：固形物、100㎏、10個　料金</t>
  </si>
  <si>
    <t>670\</t>
  </si>
  <si>
    <t>航空貨物輸送</t>
  </si>
  <si>
    <t>国内貨物：1ｔ、1000km　運賃</t>
  </si>
  <si>
    <t>国際航空貨物：日⇔中間、1ｔ　運賃</t>
  </si>
  <si>
    <t>セスナ機借料：</t>
  </si>
  <si>
    <t>薬剤散布、１日　借料</t>
  </si>
  <si>
    <t>4000～5000</t>
  </si>
  <si>
    <t>航空写真、１日　借料</t>
  </si>
  <si>
    <t>倉庫</t>
  </si>
  <si>
    <t>普通倉庫：1ｔ、１ヵ月　料金</t>
  </si>
  <si>
    <t>冷凍倉庫：1ｔ、１ヵ月　料金</t>
  </si>
  <si>
    <t>水面木材倉庫：1ｔ、１ヵ月　料金</t>
  </si>
  <si>
    <t>協同組合倉庫：1ｔ、１ヵ月　料金</t>
  </si>
  <si>
    <t>こん包</t>
  </si>
  <si>
    <t>貨物輸送用梱包：テレビ、1000台、箱詰</t>
  </si>
  <si>
    <t>工業製品組立梱包：テレビ、1000台、箱詰</t>
  </si>
  <si>
    <t>輸出梱包：テレビ、1000台、箱詰</t>
  </si>
  <si>
    <t>道路輸送施設提供</t>
  </si>
  <si>
    <t>有料道路：100km　通行料</t>
  </si>
  <si>
    <t>有料橋：1000ｍ　通行料</t>
  </si>
  <si>
    <t>有料トンネル：1000ｍ、通行料</t>
  </si>
  <si>
    <t>*有料駐車場：</t>
  </si>
  <si>
    <t>市内、乗用車１台、１時間 料金</t>
  </si>
  <si>
    <t>市内、乗用車１台、１月 料金</t>
  </si>
  <si>
    <t>空港、乗用車１台、１日 料金</t>
  </si>
  <si>
    <t>旅行会社</t>
  </si>
  <si>
    <t>日⇔中間　ビザ収得手数料。</t>
  </si>
  <si>
    <t>*一般飲食店（除喫茶店）</t>
  </si>
  <si>
    <t>ハンバーグセット：（マクドナルド）</t>
  </si>
  <si>
    <t>牛丼：（吉野家）</t>
  </si>
  <si>
    <t>ジャージャー麺：(市内、中流店）</t>
  </si>
  <si>
    <t>餃子：10個　(市内、中流店）</t>
  </si>
  <si>
    <t>チャーハン：１皿　(市内、中流店）</t>
  </si>
  <si>
    <t>すし：（鉄火丼）</t>
  </si>
  <si>
    <t>焼肉：１人前（300ｇ）(市内、中流店）</t>
  </si>
  <si>
    <t>ビーフステーキ：250ｇ（三ツ星ホテル）</t>
  </si>
  <si>
    <t>*喫茶店</t>
  </si>
  <si>
    <t>コーヒー：１杯</t>
  </si>
  <si>
    <t>飲茶：１杯</t>
  </si>
  <si>
    <t>フルーツパフエ：１杯</t>
  </si>
  <si>
    <t>ソフトクリーム：１個</t>
  </si>
  <si>
    <t>*遊興飲食店</t>
  </si>
  <si>
    <t>ビール：大瓶(760cc)　１本</t>
  </si>
  <si>
    <t>詔興酒：１瓶</t>
  </si>
  <si>
    <t>ワイン：１瓶</t>
  </si>
  <si>
    <t>*カラオケ</t>
  </si>
  <si>
    <t>カラオケボックス：１室、１時間</t>
  </si>
  <si>
    <t>ダンスホール</t>
  </si>
  <si>
    <t>ダンスホール：入場料</t>
  </si>
  <si>
    <t>旅館・その他の宿泊所</t>
  </si>
  <si>
    <t>*ホテル：</t>
  </si>
  <si>
    <t>５つ星 １泊 料金</t>
  </si>
  <si>
    <t>日航ホテル １泊 普通料金</t>
  </si>
  <si>
    <t>日航ホテル １泊 ディスカウント</t>
  </si>
  <si>
    <t>ビジネス級 １泊 普通料金</t>
  </si>
  <si>
    <t>ビジネス級 １泊 ディスカウント</t>
  </si>
  <si>
    <t>国民宿舎：1泊　料金</t>
  </si>
  <si>
    <t>下宿屋(食事付き）：１月　料金</t>
  </si>
  <si>
    <t>郵便</t>
  </si>
  <si>
    <t>手紙（国内）：定型封筒</t>
  </si>
  <si>
    <t>手紙（日⇔中）：定型封筒</t>
  </si>
  <si>
    <t>小包（国内）：5㎏、１個　料金</t>
  </si>
  <si>
    <t>小包（日⇔中）：5㎏、1個　料金</t>
  </si>
  <si>
    <t>電気通信</t>
  </si>
  <si>
    <t>国内電報：1通　50字以内、料金</t>
  </si>
  <si>
    <t>公衆電話：</t>
  </si>
  <si>
    <t>市内、3分　通話料</t>
  </si>
  <si>
    <t>市外　500㎞圏 通話料</t>
  </si>
  <si>
    <t>国内電話：１ヵ月、基本料金</t>
  </si>
  <si>
    <t>国際電話(日⇔中)：3分　通話料</t>
  </si>
  <si>
    <t>携帯電話：</t>
  </si>
  <si>
    <t>１ヵ月　基本料金</t>
  </si>
  <si>
    <t>３分間、通話料</t>
  </si>
  <si>
    <t>インターネット</t>
  </si>
  <si>
    <t>プロバイダとの初期契約料</t>
  </si>
  <si>
    <t>　　〃　　　　月間契約料</t>
  </si>
  <si>
    <t>金融</t>
  </si>
  <si>
    <t>銀行振り込み手数料：</t>
  </si>
  <si>
    <t>３万円、普通扱い、窓口利用</t>
  </si>
  <si>
    <t>３万円、電信、カード利用</t>
  </si>
  <si>
    <t>証券手数料：１万円につき</t>
  </si>
  <si>
    <t>保険</t>
  </si>
  <si>
    <t>生命保険：死亡時補償額／保険料(１月)</t>
  </si>
  <si>
    <t>1000万/11920￥</t>
  </si>
  <si>
    <t>1万元/20元</t>
  </si>
  <si>
    <t>10000/20</t>
  </si>
  <si>
    <t>火災保険：補償額／保険料(１月)</t>
  </si>
  <si>
    <t>2000万/1080￥</t>
  </si>
  <si>
    <t>1万元/10元</t>
  </si>
  <si>
    <t>10000/10</t>
  </si>
  <si>
    <t>自動車保険：</t>
  </si>
  <si>
    <t>対人賠償補償額/保険料（強制保険）</t>
  </si>
  <si>
    <t>3000万/27600￥</t>
  </si>
  <si>
    <t>対人賠償補償額/保険料（任意保険）</t>
  </si>
  <si>
    <t>無制限/18630￥</t>
  </si>
  <si>
    <t>1万元/50元</t>
  </si>
  <si>
    <t>10000/50</t>
  </si>
  <si>
    <t>旅行保険：補償額／保険料</t>
  </si>
  <si>
    <t>1000万/350￥</t>
  </si>
  <si>
    <t>10万元/10元</t>
  </si>
  <si>
    <t>100000/10</t>
  </si>
  <si>
    <t>不動産仲介・管理業</t>
  </si>
  <si>
    <t>アパート紹介手数料</t>
  </si>
  <si>
    <t>市内、平屋､200㎡</t>
  </si>
  <si>
    <t>貸店舗：市内、平屋　200㎡　１月借料</t>
  </si>
  <si>
    <t>貸しビル：市内、ｵﾌｲｽビル、500㎡　１月借料</t>
  </si>
  <si>
    <t>貸家：新築､4LDK､１月　借料</t>
  </si>
  <si>
    <t>アパート(民間)：新築､3LDK､１月　借料</t>
  </si>
  <si>
    <t>アパート(公営)：新築､3LDK､１月　借料</t>
  </si>
  <si>
    <t>公務員住宅：新築､3LDK､１月　借料</t>
  </si>
  <si>
    <t>放送</t>
  </si>
  <si>
    <t>公共放送(カラー)：地上波　１月の受信料</t>
  </si>
  <si>
    <t>公共放送：衛星放送　１月の受信料</t>
  </si>
  <si>
    <t>民間放送(カラー)：地上波　１月の受信料</t>
  </si>
  <si>
    <t>民間放送：衛星放送　１月の受信料</t>
  </si>
  <si>
    <t>スカイパーフェクト：１ヵ月の契約料</t>
  </si>
  <si>
    <t>有線放送(ＣＡＴＶ)：１ヶ月の契約料</t>
  </si>
  <si>
    <t>広告</t>
  </si>
  <si>
    <t>新聞広告：全国紙　1/2ページ、掲載料</t>
  </si>
  <si>
    <t>テレビＣＭ：ｺﾞｰﾙﾃﾞﾝﾀｲﾑ　30秒　放映料</t>
  </si>
  <si>
    <t>家庭用､床移動形､〔吸込仕事率〕310～360W､パワーブラシ付き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</si>
</sst>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
    <numFmt numFmtId="179" formatCode="0.0"/>
    <numFmt numFmtId="180" formatCode="0.0_ "/>
    <numFmt numFmtId="181" formatCode="0.00000_ "/>
    <numFmt numFmtId="182" formatCode="0.0000_ "/>
    <numFmt numFmtId="183" formatCode="0.000_ "/>
    <numFmt numFmtId="184" formatCode="0.0000000_ "/>
    <numFmt numFmtId="185" formatCode="0.000000_ "/>
  </numFmts>
  <fonts count="40">
    <font>
      <sz val="11"/>
      <name val="ＭＳ Ｐ明朝"/>
      <family val="0"/>
    </font>
    <font>
      <sz val="10"/>
      <name val="ＭＳ Ｐ明朝"/>
      <family val="1"/>
    </font>
    <font>
      <sz val="6"/>
      <name val="ＭＳ Ｐ明朝"/>
      <family val="1"/>
    </font>
    <font>
      <b/>
      <sz val="16"/>
      <name val="ＭＳ Ｐ明朝"/>
      <family val="1"/>
    </font>
    <font>
      <sz val="6"/>
      <name val="ＭＳ Ｐゴシック"/>
      <family val="3"/>
    </font>
    <font>
      <sz val="9"/>
      <name val="ＭＳ Ｐ明朝"/>
      <family val="1"/>
    </font>
    <font>
      <b/>
      <sz val="11"/>
      <name val="ＭＳ Ｐ明朝"/>
      <family val="0"/>
    </font>
    <font>
      <sz val="10"/>
      <name val="ＭＳ Ｐゴシック"/>
      <family val="3"/>
    </font>
    <font>
      <sz val="10"/>
      <color indexed="8"/>
      <name val="ＭＳ Ｐ明朝"/>
      <family val="1"/>
    </font>
    <font>
      <sz val="9"/>
      <name val="Fm富士通明朝体"/>
      <family val="1"/>
    </font>
    <font>
      <u val="single"/>
      <sz val="11"/>
      <color indexed="12"/>
      <name val="ＭＳ Ｐゴシック"/>
      <family val="3"/>
    </font>
    <font>
      <b/>
      <sz val="11"/>
      <color indexed="14"/>
      <name val="ＭＳ Ｐ明朝"/>
      <family val="1"/>
    </font>
    <font>
      <b/>
      <sz val="11"/>
      <color indexed="14"/>
      <name val="ＭＳ Ｐゴシック"/>
      <family val="3"/>
    </font>
    <font>
      <b/>
      <sz val="9"/>
      <color indexed="14"/>
      <name val="ＭＳ Ｐ明朝"/>
      <family val="1"/>
    </font>
    <font>
      <b/>
      <sz val="12"/>
      <name val="ＭＳ Ｐ明朝"/>
      <family val="1"/>
    </font>
    <font>
      <u val="single"/>
      <sz val="11"/>
      <color indexed="36"/>
      <name val="ＭＳ Ｐゴシック"/>
      <family val="3"/>
    </font>
    <font>
      <sz val="11"/>
      <name val="ＭＳ 明朝"/>
      <family val="1"/>
    </font>
    <font>
      <sz val="10"/>
      <name val="ＭＳ 明朝"/>
      <family val="1"/>
    </font>
    <font>
      <b/>
      <sz val="20"/>
      <name val="ＭＳ 明朝"/>
      <family val="1"/>
    </font>
    <font>
      <sz val="6"/>
      <name val="ＭＳ 明朝"/>
      <family val="1"/>
    </font>
    <font>
      <b/>
      <sz val="12"/>
      <name val="ＭＳ 明朝"/>
      <family val="1"/>
    </font>
    <font>
      <sz val="9"/>
      <name val="ＭＳ 明朝"/>
      <family val="1"/>
    </font>
    <font>
      <b/>
      <sz val="14"/>
      <name val="ＭＳ 明朝"/>
      <family val="1"/>
    </font>
    <font>
      <b/>
      <sz val="18"/>
      <name val="ＭＳ 明朝"/>
      <family val="1"/>
    </font>
    <font>
      <b/>
      <sz val="11"/>
      <name val="ＭＳ 明朝"/>
      <family val="1"/>
    </font>
    <font>
      <b/>
      <sz val="14"/>
      <name val="ＭＳ Ｐ明朝"/>
      <family val="1"/>
    </font>
    <font>
      <sz val="12"/>
      <name val="ＭＳ Ｐ明朝"/>
      <family val="1"/>
    </font>
    <font>
      <b/>
      <sz val="10"/>
      <name val="ＭＳ Ｐ明朝"/>
      <family val="1"/>
    </font>
    <font>
      <b/>
      <sz val="12"/>
      <name val="ＭＳ Ｐゴシック"/>
      <family val="3"/>
    </font>
    <font>
      <sz val="11"/>
      <name val="ＭＳ Ｐゴシック"/>
      <family val="3"/>
    </font>
    <font>
      <b/>
      <sz val="10"/>
      <name val="ＭＳ 明朝"/>
      <family val="1"/>
    </font>
    <font>
      <sz val="12"/>
      <name val="ＭＳ 明朝"/>
      <family val="1"/>
    </font>
    <font>
      <vertAlign val="superscript"/>
      <sz val="11"/>
      <name val="ＭＳ 明朝"/>
      <family val="1"/>
    </font>
    <font>
      <sz val="8"/>
      <name val="ＭＳ 明朝"/>
      <family val="1"/>
    </font>
    <font>
      <sz val="9"/>
      <color indexed="16"/>
      <name val="ＭＳ 明朝"/>
      <family val="1"/>
    </font>
    <font>
      <sz val="11"/>
      <color indexed="16"/>
      <name val="ＭＳ 明朝"/>
      <family val="1"/>
    </font>
    <font>
      <sz val="11"/>
      <color indexed="53"/>
      <name val="ＭＳ 明朝"/>
      <family val="1"/>
    </font>
    <font>
      <b/>
      <sz val="16"/>
      <name val="ＭＳ 明朝"/>
      <family val="1"/>
    </font>
    <font>
      <u val="single"/>
      <sz val="11"/>
      <color indexed="12"/>
      <name val="ＭＳ Ｐ明朝"/>
      <family val="1"/>
    </font>
    <font>
      <u val="single"/>
      <sz val="11"/>
      <color indexed="36"/>
      <name val="ＭＳ Ｐ明朝"/>
      <family val="1"/>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70">
    <border>
      <left/>
      <right/>
      <top/>
      <bottom/>
      <diagonal/>
    </border>
    <border>
      <left style="medium"/>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color indexed="63"/>
      </bottom>
    </border>
    <border>
      <left style="thin"/>
      <right style="thin"/>
      <top style="thin"/>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style="medium"/>
    </border>
    <border>
      <left style="medium"/>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color indexed="63"/>
      </left>
      <right style="thin"/>
      <top>
        <color indexed="63"/>
      </top>
      <bottom style="medium"/>
    </border>
    <border>
      <left>
        <color indexed="63"/>
      </left>
      <right style="thin"/>
      <top style="thin"/>
      <bottom style="medium"/>
    </border>
    <border>
      <left>
        <color indexed="63"/>
      </left>
      <right>
        <color indexed="63"/>
      </right>
      <top>
        <color indexed="63"/>
      </top>
      <bottom style="thin"/>
    </border>
    <border>
      <left style="thin"/>
      <right style="medium"/>
      <top style="medium"/>
      <bottom>
        <color indexed="63"/>
      </bottom>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thin"/>
      <bottom>
        <color indexed="63"/>
      </bottom>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9" fillId="0" borderId="0" applyNumberFormat="0" applyFill="0" applyBorder="0" applyAlignment="0" applyProtection="0"/>
  </cellStyleXfs>
  <cellXfs count="540">
    <xf numFmtId="0" fontId="0" fillId="0" borderId="0" xfId="0"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 fillId="0" borderId="0" xfId="0" applyFont="1" applyFill="1" applyBorder="1" applyAlignment="1">
      <alignment vertical="center"/>
    </xf>
    <xf numFmtId="0" fontId="5" fillId="0" borderId="0" xfId="0" applyFont="1" applyFill="1" applyAlignment="1">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 fillId="0" borderId="8" xfId="0" applyFont="1" applyFill="1" applyBorder="1" applyAlignment="1">
      <alignment vertical="center" wrapText="1"/>
    </xf>
    <xf numFmtId="0" fontId="5" fillId="0" borderId="8" xfId="0" applyFont="1" applyFill="1" applyBorder="1" applyAlignment="1">
      <alignment vertical="center" wrapText="1"/>
    </xf>
    <xf numFmtId="0" fontId="1" fillId="0" borderId="8" xfId="0" applyFont="1" applyFill="1" applyBorder="1" applyAlignment="1">
      <alignment horizontal="center" vertical="center" wrapText="1"/>
    </xf>
    <xf numFmtId="176" fontId="1" fillId="0" borderId="9" xfId="0" applyNumberFormat="1" applyFont="1" applyFill="1" applyBorder="1" applyAlignment="1">
      <alignment vertical="center" wrapText="1"/>
    </xf>
    <xf numFmtId="0" fontId="1" fillId="0" borderId="7" xfId="0" applyFont="1" applyFill="1" applyBorder="1" applyAlignment="1">
      <alignment vertical="center" wrapText="1"/>
    </xf>
    <xf numFmtId="0" fontId="5" fillId="0" borderId="8" xfId="0" applyFont="1" applyFill="1" applyBorder="1" applyAlignment="1">
      <alignment vertical="center" wrapText="1" shrinkToFit="1"/>
    </xf>
    <xf numFmtId="177" fontId="1" fillId="0" borderId="9" xfId="0" applyNumberFormat="1" applyFont="1" applyFill="1" applyBorder="1" applyAlignment="1">
      <alignment vertical="center" wrapText="1"/>
    </xf>
    <xf numFmtId="0" fontId="1" fillId="0" borderId="3" xfId="0" applyFont="1" applyFill="1" applyBorder="1" applyAlignment="1">
      <alignment vertical="center" wrapText="1"/>
    </xf>
    <xf numFmtId="0" fontId="5" fillId="0" borderId="3" xfId="0" applyFont="1" applyFill="1" applyBorder="1" applyAlignment="1">
      <alignment vertical="center" wrapText="1"/>
    </xf>
    <xf numFmtId="176" fontId="1" fillId="0" borderId="10" xfId="0" applyNumberFormat="1" applyFont="1" applyFill="1" applyBorder="1" applyAlignment="1">
      <alignment vertical="center" wrapText="1"/>
    </xf>
    <xf numFmtId="0" fontId="1" fillId="0" borderId="2" xfId="0" applyFont="1" applyFill="1" applyBorder="1" applyAlignment="1">
      <alignment vertical="center" wrapText="1"/>
    </xf>
    <xf numFmtId="177" fontId="1" fillId="0" borderId="3" xfId="0" applyNumberFormat="1" applyFont="1" applyFill="1" applyBorder="1" applyAlignment="1">
      <alignment vertical="center" wrapText="1"/>
    </xf>
    <xf numFmtId="177" fontId="1" fillId="0" borderId="10" xfId="0" applyNumberFormat="1" applyFont="1" applyFill="1" applyBorder="1" applyAlignment="1">
      <alignment vertical="center" wrapText="1"/>
    </xf>
    <xf numFmtId="0" fontId="5" fillId="0" borderId="3" xfId="0" applyFont="1" applyFill="1" applyBorder="1" applyAlignment="1">
      <alignment vertical="center" wrapText="1" shrinkToFit="1"/>
    </xf>
    <xf numFmtId="178" fontId="1" fillId="0" borderId="10" xfId="0" applyNumberFormat="1" applyFont="1" applyFill="1" applyBorder="1" applyAlignment="1">
      <alignment vertical="center" wrapText="1"/>
    </xf>
    <xf numFmtId="0" fontId="0" fillId="0" borderId="0" xfId="0" applyFill="1" applyBorder="1" applyAlignment="1">
      <alignment vertical="center"/>
    </xf>
    <xf numFmtId="0" fontId="0" fillId="0" borderId="0" xfId="0" applyFill="1" applyAlignment="1">
      <alignment vertical="center"/>
    </xf>
    <xf numFmtId="0" fontId="1" fillId="0" borderId="3" xfId="0" applyFont="1" applyFill="1" applyBorder="1" applyAlignment="1">
      <alignment horizontal="center" vertical="center"/>
    </xf>
    <xf numFmtId="177" fontId="1" fillId="0" borderId="10" xfId="0" applyNumberFormat="1" applyFont="1" applyFill="1" applyBorder="1" applyAlignment="1">
      <alignment vertical="center"/>
    </xf>
    <xf numFmtId="0" fontId="7" fillId="0" borderId="3" xfId="0" applyFont="1" applyFill="1" applyBorder="1" applyAlignment="1">
      <alignment vertical="center" wrapText="1"/>
    </xf>
    <xf numFmtId="177" fontId="7" fillId="0" borderId="10" xfId="0" applyNumberFormat="1" applyFont="1" applyFill="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5" fillId="0" borderId="3" xfId="0" applyFont="1" applyBorder="1" applyAlignment="1">
      <alignment vertical="center" wrapText="1" shrinkToFit="1"/>
    </xf>
    <xf numFmtId="0" fontId="5" fillId="0" borderId="3" xfId="0" applyFont="1" applyBorder="1" applyAlignment="1">
      <alignment vertical="center" wrapText="1"/>
    </xf>
    <xf numFmtId="0" fontId="1" fillId="0" borderId="3" xfId="0" applyFont="1" applyBorder="1" applyAlignment="1">
      <alignment horizontal="center" vertical="center" wrapText="1"/>
    </xf>
    <xf numFmtId="178" fontId="1" fillId="0" borderId="10" xfId="0" applyNumberFormat="1" applyFont="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alignment wrapText="1"/>
    </xf>
    <xf numFmtId="0" fontId="1" fillId="0" borderId="3" xfId="0" applyFont="1" applyFill="1" applyBorder="1" applyAlignment="1">
      <alignment wrapText="1"/>
    </xf>
    <xf numFmtId="0" fontId="5" fillId="0" borderId="3" xfId="0" applyFont="1" applyFill="1" applyBorder="1" applyAlignment="1">
      <alignment wrapText="1"/>
    </xf>
    <xf numFmtId="0" fontId="5" fillId="0" borderId="3" xfId="0" applyFont="1" applyFill="1" applyBorder="1" applyAlignment="1">
      <alignment wrapText="1" shrinkToFit="1"/>
    </xf>
    <xf numFmtId="0" fontId="1" fillId="0" borderId="3" xfId="0" applyFont="1" applyFill="1" applyBorder="1" applyAlignment="1">
      <alignment horizontal="center" wrapText="1"/>
    </xf>
    <xf numFmtId="178" fontId="1" fillId="0" borderId="10" xfId="0" applyNumberFormat="1" applyFont="1" applyFill="1" applyBorder="1" applyAlignment="1">
      <alignment wrapText="1"/>
    </xf>
    <xf numFmtId="178" fontId="1" fillId="0" borderId="11" xfId="0" applyNumberFormat="1" applyFont="1" applyFill="1" applyBorder="1" applyAlignment="1">
      <alignment vertical="center"/>
    </xf>
    <xf numFmtId="0" fontId="1" fillId="0" borderId="11" xfId="0" applyFont="1" applyFill="1" applyBorder="1" applyAlignment="1">
      <alignment vertical="center"/>
    </xf>
    <xf numFmtId="0" fontId="1" fillId="0" borderId="10" xfId="0" applyFont="1" applyFill="1" applyBorder="1" applyAlignment="1">
      <alignment vertical="center" wrapText="1"/>
    </xf>
    <xf numFmtId="176" fontId="7" fillId="0" borderId="3" xfId="0" applyNumberFormat="1" applyFont="1" applyFill="1" applyBorder="1" applyAlignment="1">
      <alignment vertical="center"/>
    </xf>
    <xf numFmtId="0" fontId="5" fillId="0" borderId="3" xfId="0" applyFont="1" applyFill="1" applyBorder="1" applyAlignment="1">
      <alignment horizontal="center" vertical="center" wrapText="1" shrinkToFit="1"/>
    </xf>
    <xf numFmtId="0" fontId="1" fillId="0" borderId="3" xfId="0" applyFont="1" applyFill="1" applyBorder="1" applyAlignment="1">
      <alignment horizontal="center" vertical="center" wrapText="1" shrinkToFit="1"/>
    </xf>
    <xf numFmtId="0" fontId="0" fillId="0" borderId="3" xfId="0" applyFont="1" applyFill="1" applyBorder="1" applyAlignment="1">
      <alignment vertical="center" wrapText="1"/>
    </xf>
    <xf numFmtId="0" fontId="1" fillId="0" borderId="2" xfId="0" applyNumberFormat="1" applyFont="1" applyFill="1" applyBorder="1" applyAlignment="1">
      <alignment horizontal="center" vertical="center" wrapText="1"/>
    </xf>
    <xf numFmtId="0" fontId="1" fillId="0" borderId="12" xfId="0" applyFont="1" applyFill="1" applyBorder="1" applyAlignment="1">
      <alignment vertical="center"/>
    </xf>
    <xf numFmtId="0" fontId="1" fillId="0" borderId="5" xfId="0" applyFont="1" applyFill="1" applyBorder="1" applyAlignment="1">
      <alignment vertical="center" wrapText="1"/>
    </xf>
    <xf numFmtId="0" fontId="5" fillId="0" borderId="5" xfId="0" applyFont="1" applyFill="1" applyBorder="1" applyAlignment="1">
      <alignment vertical="center" wrapText="1"/>
    </xf>
    <xf numFmtId="0" fontId="1" fillId="0" borderId="5" xfId="0" applyFont="1" applyFill="1" applyBorder="1" applyAlignment="1">
      <alignment vertical="center"/>
    </xf>
    <xf numFmtId="176" fontId="1" fillId="0" borderId="13" xfId="0" applyNumberFormat="1" applyFont="1" applyFill="1" applyBorder="1" applyAlignment="1">
      <alignment vertical="center"/>
    </xf>
    <xf numFmtId="0" fontId="5" fillId="0" borderId="5" xfId="0" applyFont="1" applyFill="1" applyBorder="1" applyAlignment="1">
      <alignment vertical="center" wrapText="1" shrinkToFit="1"/>
    </xf>
    <xf numFmtId="177" fontId="1" fillId="0" borderId="13" xfId="0" applyNumberFormat="1" applyFont="1" applyFill="1" applyBorder="1" applyAlignment="1">
      <alignmen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0" fillId="0" borderId="0" xfId="0" applyFont="1" applyFill="1" applyAlignment="1">
      <alignment vertical="center"/>
    </xf>
    <xf numFmtId="0" fontId="13" fillId="0" borderId="0" xfId="0" applyFont="1" applyFill="1" applyAlignment="1">
      <alignment vertical="center"/>
    </xf>
    <xf numFmtId="0" fontId="0" fillId="0" borderId="0" xfId="0" applyFont="1" applyFill="1" applyAlignment="1">
      <alignment horizontal="center" vertical="center"/>
    </xf>
    <xf numFmtId="178" fontId="11" fillId="0" borderId="0" xfId="0" applyNumberFormat="1" applyFont="1" applyFill="1" applyAlignment="1">
      <alignment vertical="center"/>
    </xf>
    <xf numFmtId="0" fontId="14" fillId="0" borderId="0" xfId="0" applyFont="1" applyFill="1" applyAlignment="1">
      <alignmen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shrinkToFi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wrapText="1" shrinkToFit="1"/>
    </xf>
    <xf numFmtId="0" fontId="1" fillId="0" borderId="9"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0" xfId="0" applyFont="1" applyFill="1" applyAlignment="1">
      <alignment vertical="center" wrapText="1"/>
    </xf>
    <xf numFmtId="0" fontId="1" fillId="0" borderId="3" xfId="0" applyFont="1" applyFill="1" applyBorder="1" applyAlignment="1">
      <alignment vertical="center" wrapText="1" shrinkToFit="1"/>
    </xf>
    <xf numFmtId="0" fontId="1" fillId="0" borderId="12" xfId="0" applyFont="1" applyFill="1" applyBorder="1" applyAlignment="1">
      <alignment vertical="center" wrapText="1"/>
    </xf>
    <xf numFmtId="178" fontId="1" fillId="0" borderId="13" xfId="0" applyNumberFormat="1" applyFont="1" applyFill="1" applyBorder="1" applyAlignment="1">
      <alignment vertical="center" wrapText="1"/>
    </xf>
    <xf numFmtId="0" fontId="5" fillId="0" borderId="0" xfId="0" applyFont="1" applyFill="1" applyAlignment="1">
      <alignment vertical="center" shrinkToFit="1"/>
    </xf>
    <xf numFmtId="0" fontId="1" fillId="0" borderId="0" xfId="0" applyFont="1" applyFill="1" applyAlignment="1">
      <alignment horizontal="center" vertical="center" wrapText="1"/>
    </xf>
    <xf numFmtId="178" fontId="1" fillId="0" borderId="0" xfId="0" applyNumberFormat="1" applyFont="1" applyFill="1" applyAlignment="1">
      <alignment vertical="center"/>
    </xf>
    <xf numFmtId="0" fontId="7" fillId="0"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8"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0" fillId="0" borderId="16" xfId="0" applyBorder="1" applyAlignment="1">
      <alignment horizontal="center" vertical="center" wrapText="1"/>
    </xf>
    <xf numFmtId="0" fontId="16" fillId="0" borderId="1" xfId="0" applyFont="1" applyBorder="1" applyAlignment="1">
      <alignment vertical="center"/>
    </xf>
    <xf numFmtId="0" fontId="17" fillId="0" borderId="17" xfId="0" applyFont="1" applyBorder="1" applyAlignment="1">
      <alignment vertical="center"/>
    </xf>
    <xf numFmtId="0" fontId="17" fillId="0" borderId="18" xfId="0" applyFont="1" applyBorder="1" applyAlignment="1">
      <alignment vertical="center"/>
    </xf>
    <xf numFmtId="0" fontId="0" fillId="0" borderId="19" xfId="0" applyBorder="1" applyAlignment="1">
      <alignment vertical="center"/>
    </xf>
    <xf numFmtId="0" fontId="16"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0" fillId="0" borderId="23" xfId="0" applyBorder="1" applyAlignment="1">
      <alignment vertical="center"/>
    </xf>
    <xf numFmtId="0" fontId="17" fillId="0" borderId="24" xfId="0" applyFont="1" applyBorder="1" applyAlignment="1">
      <alignment vertical="center"/>
    </xf>
    <xf numFmtId="0" fontId="17" fillId="0" borderId="10" xfId="0" applyFont="1" applyBorder="1" applyAlignment="1">
      <alignment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6" fillId="0" borderId="28" xfId="0" applyFont="1" applyBorder="1" applyAlignment="1">
      <alignment vertical="center"/>
    </xf>
    <xf numFmtId="0" fontId="17" fillId="0" borderId="29" xfId="0" applyFont="1" applyBorder="1" applyAlignment="1">
      <alignment vertical="center"/>
    </xf>
    <xf numFmtId="0" fontId="16" fillId="0" borderId="30" xfId="0" applyFont="1" applyBorder="1" applyAlignment="1">
      <alignment vertical="center"/>
    </xf>
    <xf numFmtId="0" fontId="17" fillId="0" borderId="31" xfId="0" applyFont="1" applyBorder="1" applyAlignment="1">
      <alignment vertical="center"/>
    </xf>
    <xf numFmtId="0" fontId="16" fillId="0" borderId="32" xfId="0" applyFont="1" applyBorder="1" applyAlignment="1">
      <alignment vertical="center"/>
    </xf>
    <xf numFmtId="0" fontId="17" fillId="0" borderId="33" xfId="0" applyFont="1" applyBorder="1" applyAlignment="1">
      <alignment vertical="center"/>
    </xf>
    <xf numFmtId="0" fontId="17" fillId="0" borderId="13" xfId="0" applyFont="1" applyBorder="1" applyAlignment="1">
      <alignment vertical="center"/>
    </xf>
    <xf numFmtId="0" fontId="0" fillId="0" borderId="34" xfId="0" applyBorder="1" applyAlignment="1">
      <alignment vertical="center"/>
    </xf>
    <xf numFmtId="0" fontId="17" fillId="0" borderId="0" xfId="0" applyFont="1" applyBorder="1" applyAlignment="1">
      <alignment vertical="center"/>
    </xf>
    <xf numFmtId="0" fontId="17" fillId="0" borderId="11" xfId="0" applyFont="1" applyBorder="1" applyAlignment="1">
      <alignment vertical="center"/>
    </xf>
    <xf numFmtId="0" fontId="0" fillId="0" borderId="35" xfId="0" applyBorder="1" applyAlignment="1">
      <alignment vertical="center"/>
    </xf>
    <xf numFmtId="0" fontId="17" fillId="0" borderId="4" xfId="0" applyFont="1" applyBorder="1" applyAlignment="1">
      <alignment vertical="center"/>
    </xf>
    <xf numFmtId="0" fontId="0" fillId="0" borderId="36" xfId="0" applyBorder="1" applyAlignment="1">
      <alignment vertical="center"/>
    </xf>
    <xf numFmtId="0" fontId="0" fillId="0" borderId="37" xfId="0" applyFill="1" applyBorder="1" applyAlignment="1">
      <alignment vertical="center"/>
    </xf>
    <xf numFmtId="0" fontId="0" fillId="0" borderId="37" xfId="0" applyBorder="1" applyAlignment="1">
      <alignment vertical="center"/>
    </xf>
    <xf numFmtId="0" fontId="17" fillId="0" borderId="15" xfId="0" applyFont="1" applyBorder="1" applyAlignment="1">
      <alignment vertical="center"/>
    </xf>
    <xf numFmtId="0" fontId="17" fillId="0" borderId="38" xfId="0" applyFont="1" applyBorder="1" applyAlignment="1">
      <alignment vertical="center"/>
    </xf>
    <xf numFmtId="0" fontId="17" fillId="0" borderId="0" xfId="0" applyFont="1" applyBorder="1" applyAlignment="1">
      <alignment/>
    </xf>
    <xf numFmtId="0" fontId="0" fillId="0" borderId="0" xfId="0" applyBorder="1" applyAlignment="1">
      <alignment vertical="center"/>
    </xf>
    <xf numFmtId="0" fontId="0" fillId="0" borderId="0" xfId="0"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wrapText="1"/>
    </xf>
    <xf numFmtId="0" fontId="16" fillId="0" borderId="0" xfId="0" applyFont="1" applyAlignment="1">
      <alignment vertical="center"/>
    </xf>
    <xf numFmtId="0" fontId="16" fillId="0" borderId="39"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vertical="center"/>
    </xf>
    <xf numFmtId="0" fontId="20" fillId="0" borderId="0" xfId="0" applyFont="1" applyBorder="1" applyAlignment="1">
      <alignment horizontal="left" vertical="center" wrapText="1"/>
    </xf>
    <xf numFmtId="0" fontId="16" fillId="2" borderId="7"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0" fillId="0" borderId="7" xfId="21" applyBorder="1">
      <alignment/>
      <protection/>
    </xf>
    <xf numFmtId="0" fontId="0" fillId="0" borderId="9" xfId="21" applyBorder="1">
      <alignment/>
      <protection/>
    </xf>
    <xf numFmtId="0" fontId="0" fillId="0" borderId="42" xfId="21" applyBorder="1">
      <alignment/>
      <protection/>
    </xf>
    <xf numFmtId="0" fontId="16" fillId="2" borderId="2"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0" fillId="0" borderId="2" xfId="21" applyBorder="1">
      <alignment/>
      <protection/>
    </xf>
    <xf numFmtId="0" fontId="0" fillId="0" borderId="10" xfId="21" applyBorder="1">
      <alignment/>
      <protection/>
    </xf>
    <xf numFmtId="0" fontId="0" fillId="0" borderId="43" xfId="21" applyBorder="1">
      <alignment/>
      <protection/>
    </xf>
    <xf numFmtId="0" fontId="0" fillId="0" borderId="28" xfId="21" applyBorder="1">
      <alignment/>
      <protection/>
    </xf>
    <xf numFmtId="0" fontId="0" fillId="0" borderId="2" xfId="0" applyBorder="1" applyAlignment="1">
      <alignment vertical="center"/>
    </xf>
    <xf numFmtId="0" fontId="0" fillId="0" borderId="28" xfId="0" applyBorder="1" applyAlignment="1">
      <alignment vertical="center"/>
    </xf>
    <xf numFmtId="0" fontId="0" fillId="0" borderId="43" xfId="0" applyBorder="1" applyAlignment="1">
      <alignment vertical="center"/>
    </xf>
    <xf numFmtId="0" fontId="0" fillId="0" borderId="10" xfId="0" applyBorder="1" applyAlignment="1">
      <alignment vertical="center"/>
    </xf>
    <xf numFmtId="0" fontId="16" fillId="2" borderId="12"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0" fontId="0" fillId="0" borderId="44" xfId="0" applyBorder="1" applyAlignment="1">
      <alignment vertical="center"/>
    </xf>
    <xf numFmtId="0" fontId="0" fillId="0" borderId="40" xfId="0" applyBorder="1" applyAlignment="1">
      <alignment vertical="center"/>
    </xf>
    <xf numFmtId="0" fontId="16" fillId="2" borderId="45"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0" fillId="0" borderId="45" xfId="0" applyBorder="1" applyAlignment="1">
      <alignment vertical="center"/>
    </xf>
    <xf numFmtId="0" fontId="0" fillId="0" borderId="46" xfId="0" applyBorder="1" applyAlignment="1">
      <alignment vertical="center"/>
    </xf>
    <xf numFmtId="0" fontId="16" fillId="0" borderId="2" xfId="0" applyFont="1" applyBorder="1" applyAlignment="1">
      <alignment horizontal="left" vertical="center" wrapText="1"/>
    </xf>
    <xf numFmtId="0" fontId="17" fillId="0" borderId="26" xfId="0" applyFont="1" applyBorder="1" applyAlignment="1">
      <alignment horizontal="left" vertical="center" wrapText="1"/>
    </xf>
    <xf numFmtId="0" fontId="16" fillId="0" borderId="26" xfId="0" applyFont="1" applyBorder="1" applyAlignment="1">
      <alignment horizontal="left" vertical="center" wrapText="1"/>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45"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6" fillId="0" borderId="47" xfId="0" applyFont="1" applyBorder="1" applyAlignment="1">
      <alignment vertical="center"/>
    </xf>
    <xf numFmtId="179" fontId="16" fillId="0" borderId="46" xfId="0" applyNumberFormat="1" applyFont="1" applyBorder="1" applyAlignment="1">
      <alignment vertical="center"/>
    </xf>
    <xf numFmtId="0" fontId="16" fillId="0" borderId="3" xfId="0" applyFont="1" applyBorder="1" applyAlignment="1">
      <alignment vertical="center"/>
    </xf>
    <xf numFmtId="0" fontId="16" fillId="0" borderId="2" xfId="0" applyFont="1" applyBorder="1" applyAlignment="1">
      <alignment vertical="center"/>
    </xf>
    <xf numFmtId="179" fontId="16" fillId="0" borderId="10" xfId="0" applyNumberFormat="1" applyFont="1" applyBorder="1" applyAlignment="1">
      <alignment vertical="center"/>
    </xf>
    <xf numFmtId="0" fontId="16" fillId="0" borderId="10" xfId="0" applyFont="1" applyBorder="1" applyAlignment="1">
      <alignment vertical="center"/>
    </xf>
    <xf numFmtId="0" fontId="16" fillId="0" borderId="5" xfId="0" applyFont="1" applyBorder="1" applyAlignment="1">
      <alignment vertical="center"/>
    </xf>
    <xf numFmtId="179" fontId="16" fillId="0" borderId="13" xfId="0" applyNumberFormat="1" applyFont="1" applyBorder="1" applyAlignment="1">
      <alignment vertical="center"/>
    </xf>
    <xf numFmtId="0" fontId="16" fillId="0" borderId="43" xfId="0" applyFont="1" applyBorder="1" applyAlignment="1">
      <alignment vertical="center"/>
    </xf>
    <xf numFmtId="0" fontId="1"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1" fillId="0" borderId="0" xfId="0" applyFont="1" applyBorder="1" applyAlignment="1">
      <alignment horizontal="center" vertical="center"/>
    </xf>
    <xf numFmtId="0" fontId="25" fillId="0" borderId="0" xfId="0" applyFont="1" applyBorder="1" applyAlignment="1">
      <alignment horizontal="right" vertical="center"/>
    </xf>
    <xf numFmtId="0" fontId="1" fillId="0" borderId="0" xfId="0" applyFont="1" applyBorder="1" applyAlignment="1">
      <alignment horizontal="right" vertical="center"/>
    </xf>
    <xf numFmtId="0" fontId="14" fillId="0" borderId="0" xfId="0" applyFont="1" applyBorder="1" applyAlignment="1">
      <alignment horizontal="left"/>
    </xf>
    <xf numFmtId="0" fontId="14" fillId="0" borderId="0" xfId="0" applyFont="1" applyBorder="1" applyAlignment="1">
      <alignment horizontal="center"/>
    </xf>
    <xf numFmtId="0" fontId="26" fillId="0" borderId="0" xfId="0" applyFont="1" applyBorder="1" applyAlignment="1">
      <alignment/>
    </xf>
    <xf numFmtId="0" fontId="1" fillId="0" borderId="0" xfId="0" applyFont="1" applyBorder="1" applyAlignment="1">
      <alignment horizontal="center"/>
    </xf>
    <xf numFmtId="0" fontId="27" fillId="0" borderId="0" xfId="0" applyFont="1" applyBorder="1" applyAlignment="1">
      <alignment horizontal="right"/>
    </xf>
    <xf numFmtId="0" fontId="1" fillId="0" borderId="0" xfId="0" applyFont="1" applyBorder="1" applyAlignment="1">
      <alignment horizontal="right"/>
    </xf>
    <xf numFmtId="0" fontId="14" fillId="0" borderId="48" xfId="0" applyFont="1" applyBorder="1" applyAlignment="1">
      <alignment horizontal="right" vertical="center" wrapText="1"/>
    </xf>
    <xf numFmtId="0" fontId="14" fillId="0" borderId="49" xfId="0" applyFont="1" applyBorder="1" applyAlignment="1">
      <alignment horizontal="right" vertical="center" wrapText="1"/>
    </xf>
    <xf numFmtId="0" fontId="14" fillId="0" borderId="0" xfId="0" applyFont="1" applyBorder="1" applyAlignment="1">
      <alignment horizontal="center" wrapText="1"/>
    </xf>
    <xf numFmtId="0" fontId="14" fillId="0" borderId="1" xfId="0" applyFont="1" applyBorder="1" applyAlignment="1">
      <alignment horizontal="center"/>
    </xf>
    <xf numFmtId="0" fontId="14" fillId="0" borderId="17" xfId="0" applyFont="1" applyBorder="1" applyAlignment="1">
      <alignment/>
    </xf>
    <xf numFmtId="0" fontId="27" fillId="0" borderId="17" xfId="0" applyFont="1" applyBorder="1" applyAlignment="1">
      <alignment horizontal="center" vertical="center"/>
    </xf>
    <xf numFmtId="0" fontId="1" fillId="0" borderId="17" xfId="0" applyFont="1" applyBorder="1" applyAlignment="1">
      <alignment horizontal="center" vertical="center"/>
    </xf>
    <xf numFmtId="0" fontId="27" fillId="0" borderId="17" xfId="0" applyFont="1" applyBorder="1" applyAlignment="1">
      <alignment horizontal="right"/>
    </xf>
    <xf numFmtId="0" fontId="1" fillId="0" borderId="17" xfId="0" applyFont="1" applyBorder="1" applyAlignment="1">
      <alignment horizontal="right"/>
    </xf>
    <xf numFmtId="0" fontId="27" fillId="0" borderId="18" xfId="0" applyFont="1" applyBorder="1" applyAlignment="1">
      <alignment horizontal="right" vertical="center"/>
    </xf>
    <xf numFmtId="0" fontId="27" fillId="0" borderId="0" xfId="0" applyFont="1" applyBorder="1" applyAlignment="1">
      <alignment horizontal="center"/>
    </xf>
    <xf numFmtId="0" fontId="14" fillId="0" borderId="20" xfId="0" applyFont="1" applyBorder="1" applyAlignment="1">
      <alignment horizontal="center"/>
    </xf>
    <xf numFmtId="1" fontId="27" fillId="0" borderId="0" xfId="0" applyNumberFormat="1" applyFont="1" applyBorder="1" applyAlignment="1">
      <alignment horizontal="right"/>
    </xf>
    <xf numFmtId="179" fontId="27" fillId="0" borderId="11" xfId="0" applyNumberFormat="1" applyFont="1" applyBorder="1" applyAlignment="1">
      <alignment horizontal="right"/>
    </xf>
    <xf numFmtId="0" fontId="6" fillId="0" borderId="20" xfId="0" applyFont="1" applyBorder="1" applyAlignment="1">
      <alignment horizontal="center" vertical="center"/>
    </xf>
    <xf numFmtId="0" fontId="6" fillId="0" borderId="0" xfId="0" applyFont="1" applyBorder="1" applyAlignment="1">
      <alignment horizontal="left" vertical="center"/>
    </xf>
    <xf numFmtId="1" fontId="1" fillId="0" borderId="0" xfId="0" applyNumberFormat="1" applyFont="1" applyBorder="1" applyAlignment="1">
      <alignment horizontal="center" vertical="center"/>
    </xf>
    <xf numFmtId="179" fontId="6" fillId="0" borderId="0" xfId="0" applyNumberFormat="1" applyFont="1" applyBorder="1" applyAlignment="1">
      <alignment horizontal="right" vertical="center"/>
    </xf>
    <xf numFmtId="1" fontId="1" fillId="0" borderId="0" xfId="0" applyNumberFormat="1" applyFont="1" applyBorder="1" applyAlignment="1">
      <alignment horizontal="right" vertical="center"/>
    </xf>
    <xf numFmtId="179" fontId="6" fillId="0" borderId="11" xfId="0" applyNumberFormat="1" applyFont="1" applyBorder="1" applyAlignment="1">
      <alignment horizontal="right" vertical="center"/>
    </xf>
    <xf numFmtId="0" fontId="0" fillId="0" borderId="0" xfId="0" applyFont="1" applyBorder="1" applyAlignment="1">
      <alignment horizontal="left" vertical="center"/>
    </xf>
    <xf numFmtId="0" fontId="14" fillId="0" borderId="30" xfId="0" applyFont="1" applyBorder="1" applyAlignment="1">
      <alignment horizontal="center"/>
    </xf>
    <xf numFmtId="0" fontId="14" fillId="0" borderId="31" xfId="0" applyFont="1" applyBorder="1" applyAlignment="1">
      <alignment/>
    </xf>
    <xf numFmtId="0" fontId="1" fillId="0" borderId="31" xfId="0" applyFont="1" applyBorder="1" applyAlignment="1">
      <alignment vertical="center"/>
    </xf>
    <xf numFmtId="0" fontId="1" fillId="0" borderId="31" xfId="0" applyFont="1" applyBorder="1" applyAlignment="1">
      <alignment horizontal="center"/>
    </xf>
    <xf numFmtId="1" fontId="27" fillId="0" borderId="31" xfId="0" applyNumberFormat="1" applyFont="1" applyBorder="1" applyAlignment="1">
      <alignment horizontal="right"/>
    </xf>
    <xf numFmtId="0" fontId="1" fillId="0" borderId="31" xfId="0" applyFont="1" applyBorder="1" applyAlignment="1">
      <alignment horizontal="right"/>
    </xf>
    <xf numFmtId="179" fontId="27" fillId="0" borderId="22" xfId="0" applyNumberFormat="1" applyFont="1" applyBorder="1" applyAlignment="1">
      <alignment horizontal="right"/>
    </xf>
    <xf numFmtId="0" fontId="26" fillId="0" borderId="20" xfId="0" applyFont="1" applyBorder="1" applyAlignment="1">
      <alignment horizontal="center"/>
    </xf>
    <xf numFmtId="0" fontId="6" fillId="0" borderId="28" xfId="0" applyFont="1" applyBorder="1" applyAlignment="1">
      <alignment horizontal="center" vertical="center"/>
    </xf>
    <xf numFmtId="0" fontId="6" fillId="0" borderId="50" xfId="0" applyFont="1" applyBorder="1" applyAlignment="1">
      <alignment horizontal="left" vertical="center"/>
    </xf>
    <xf numFmtId="0" fontId="6" fillId="0" borderId="50" xfId="0" applyFont="1" applyBorder="1" applyAlignment="1">
      <alignment horizontal="center" vertical="center"/>
    </xf>
    <xf numFmtId="1" fontId="1" fillId="0" borderId="50" xfId="0" applyNumberFormat="1" applyFont="1" applyBorder="1" applyAlignment="1">
      <alignment horizontal="center" vertical="center"/>
    </xf>
    <xf numFmtId="179" fontId="6" fillId="0" borderId="50" xfId="0" applyNumberFormat="1" applyFont="1" applyBorder="1" applyAlignment="1">
      <alignment horizontal="right" vertical="center"/>
    </xf>
    <xf numFmtId="1" fontId="1" fillId="0" borderId="50" xfId="0" applyNumberFormat="1" applyFont="1" applyBorder="1" applyAlignment="1">
      <alignment horizontal="right" vertical="center"/>
    </xf>
    <xf numFmtId="0" fontId="1" fillId="0" borderId="50" xfId="0" applyFont="1" applyBorder="1" applyAlignment="1">
      <alignment horizontal="right" vertical="center"/>
    </xf>
    <xf numFmtId="179" fontId="6" fillId="0" borderId="29" xfId="0" applyNumberFormat="1" applyFont="1" applyBorder="1" applyAlignment="1">
      <alignment horizontal="right" vertical="center"/>
    </xf>
    <xf numFmtId="0" fontId="0" fillId="0" borderId="0" xfId="0" applyFont="1" applyBorder="1" applyAlignment="1">
      <alignment vertical="center"/>
    </xf>
    <xf numFmtId="0" fontId="14" fillId="0" borderId="0" xfId="0" applyFont="1" applyBorder="1" applyAlignment="1">
      <alignment/>
    </xf>
    <xf numFmtId="0" fontId="6" fillId="0" borderId="0" xfId="0" applyFont="1" applyBorder="1" applyAlignment="1">
      <alignment horizontal="center" vertical="center"/>
    </xf>
    <xf numFmtId="0" fontId="27" fillId="0" borderId="31" xfId="0" applyFont="1" applyBorder="1" applyAlignment="1">
      <alignment horizontal="right"/>
    </xf>
    <xf numFmtId="0" fontId="27" fillId="0" borderId="31" xfId="0" applyFont="1" applyBorder="1" applyAlignment="1">
      <alignment vertical="center"/>
    </xf>
    <xf numFmtId="0" fontId="27" fillId="0" borderId="0" xfId="0" applyFont="1" applyBorder="1" applyAlignment="1">
      <alignment vertical="center"/>
    </xf>
    <xf numFmtId="0" fontId="14" fillId="0" borderId="31" xfId="0" applyFont="1" applyBorder="1" applyAlignment="1">
      <alignment horizontal="left"/>
    </xf>
    <xf numFmtId="0" fontId="26" fillId="0" borderId="0" xfId="0" applyFont="1" applyBorder="1" applyAlignment="1">
      <alignment horizontal="center"/>
    </xf>
    <xf numFmtId="0" fontId="6" fillId="0" borderId="32" xfId="0" applyFont="1" applyBorder="1" applyAlignment="1">
      <alignment horizontal="center" vertical="center"/>
    </xf>
    <xf numFmtId="0" fontId="6" fillId="0" borderId="40" xfId="0" applyFont="1" applyBorder="1" applyAlignment="1">
      <alignment horizontal="left" vertical="center"/>
    </xf>
    <xf numFmtId="0" fontId="6" fillId="0" borderId="40" xfId="0" applyFont="1" applyBorder="1" applyAlignment="1">
      <alignment horizontal="center" vertical="center"/>
    </xf>
    <xf numFmtId="1" fontId="1" fillId="0" borderId="40" xfId="0" applyNumberFormat="1" applyFont="1" applyBorder="1" applyAlignment="1">
      <alignment horizontal="center" vertical="center"/>
    </xf>
    <xf numFmtId="179" fontId="6" fillId="0" borderId="40" xfId="0" applyNumberFormat="1" applyFont="1" applyBorder="1" applyAlignment="1">
      <alignment horizontal="right" vertical="center"/>
    </xf>
    <xf numFmtId="1" fontId="1" fillId="0" borderId="40" xfId="0" applyNumberFormat="1" applyFont="1" applyBorder="1" applyAlignment="1">
      <alignment horizontal="right" vertical="center"/>
    </xf>
    <xf numFmtId="0" fontId="1" fillId="0" borderId="40" xfId="0" applyFont="1" applyBorder="1" applyAlignment="1">
      <alignment horizontal="right" vertical="center"/>
    </xf>
    <xf numFmtId="179" fontId="6" fillId="0" borderId="6" xfId="0" applyNumberFormat="1" applyFont="1" applyBorder="1" applyAlignment="1">
      <alignment horizontal="right" vertical="center"/>
    </xf>
    <xf numFmtId="0" fontId="6" fillId="0" borderId="0" xfId="0" applyFont="1" applyBorder="1" applyAlignment="1">
      <alignment horizontal="center"/>
    </xf>
    <xf numFmtId="1" fontId="1" fillId="0" borderId="0" xfId="0" applyNumberFormat="1" applyFont="1" applyBorder="1" applyAlignment="1">
      <alignment horizontal="center" vertical="center" wrapText="1"/>
    </xf>
    <xf numFmtId="179" fontId="6" fillId="0" borderId="0" xfId="0" applyNumberFormat="1" applyFont="1" applyBorder="1" applyAlignment="1">
      <alignment horizontal="right" vertical="center" wrapText="1"/>
    </xf>
    <xf numFmtId="1" fontId="1" fillId="0" borderId="0" xfId="0" applyNumberFormat="1" applyFont="1" applyBorder="1" applyAlignment="1">
      <alignment horizontal="right" vertical="center" wrapText="1"/>
    </xf>
    <xf numFmtId="0" fontId="1" fillId="0" borderId="0" xfId="0" applyFont="1" applyBorder="1" applyAlignment="1">
      <alignment horizontal="right" vertical="center" wrapText="1"/>
    </xf>
    <xf numFmtId="0" fontId="0" fillId="0" borderId="0" xfId="0" applyFont="1" applyBorder="1" applyAlignment="1">
      <alignment vertical="center"/>
    </xf>
    <xf numFmtId="0" fontId="6"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horizontal="right"/>
    </xf>
    <xf numFmtId="0" fontId="0" fillId="0" borderId="0" xfId="0" applyFont="1" applyBorder="1" applyAlignment="1">
      <alignment horizontal="right"/>
    </xf>
    <xf numFmtId="0" fontId="6"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center"/>
    </xf>
    <xf numFmtId="0" fontId="6"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ont="1" applyBorder="1" applyAlignment="1">
      <alignment wrapText="1"/>
    </xf>
    <xf numFmtId="0" fontId="1" fillId="0" borderId="0" xfId="0" applyFont="1" applyBorder="1" applyAlignment="1">
      <alignment horizontal="left"/>
    </xf>
    <xf numFmtId="0" fontId="29" fillId="0" borderId="0" xfId="0" applyFont="1" applyBorder="1" applyAlignment="1">
      <alignment wrapText="1"/>
    </xf>
    <xf numFmtId="0" fontId="6"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6" fillId="0" borderId="0" xfId="0" applyFont="1" applyFill="1" applyBorder="1" applyAlignment="1">
      <alignment horizontal="center"/>
    </xf>
    <xf numFmtId="0" fontId="0" fillId="0" borderId="0" xfId="0" applyFont="1" applyBorder="1" applyAlignment="1">
      <alignment horizontal="left"/>
    </xf>
    <xf numFmtId="0" fontId="16" fillId="0" borderId="0" xfId="0" applyFont="1" applyFill="1" applyAlignment="1">
      <alignment vertical="center"/>
    </xf>
    <xf numFmtId="0" fontId="16" fillId="3" borderId="0" xfId="0" applyFont="1" applyFill="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horizontal="center" vertical="center"/>
    </xf>
    <xf numFmtId="0" fontId="30" fillId="0" borderId="0" xfId="0" applyFont="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0" fillId="0" borderId="0" xfId="0" applyFont="1" applyFill="1" applyAlignment="1">
      <alignment horizontal="left" vertical="center"/>
    </xf>
    <xf numFmtId="0" fontId="31" fillId="0" borderId="1" xfId="0" applyFont="1" applyBorder="1" applyAlignment="1">
      <alignment vertical="center"/>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16" fillId="0" borderId="17" xfId="0" applyFont="1" applyBorder="1" applyAlignment="1">
      <alignment vertical="center"/>
    </xf>
    <xf numFmtId="0" fontId="16" fillId="0" borderId="51" xfId="0" applyFont="1" applyBorder="1" applyAlignment="1">
      <alignment horizontal="center" vertical="center"/>
    </xf>
    <xf numFmtId="0" fontId="31" fillId="0" borderId="20" xfId="0" applyFont="1" applyBorder="1" applyAlignment="1">
      <alignment vertical="center"/>
    </xf>
    <xf numFmtId="0" fontId="16" fillId="0" borderId="20" xfId="0" applyFont="1" applyBorder="1" applyAlignment="1">
      <alignment horizontal="center" vertical="center"/>
    </xf>
    <xf numFmtId="0" fontId="16" fillId="0" borderId="52" xfId="0" applyFont="1" applyBorder="1" applyAlignment="1">
      <alignment horizontal="center" vertical="center"/>
    </xf>
    <xf numFmtId="0" fontId="16" fillId="0" borderId="0" xfId="0" applyFont="1" applyBorder="1" applyAlignment="1">
      <alignment horizontal="center" vertical="center"/>
    </xf>
    <xf numFmtId="0" fontId="31" fillId="0" borderId="32" xfId="0" applyFont="1" applyBorder="1" applyAlignment="1">
      <alignment vertical="center"/>
    </xf>
    <xf numFmtId="0" fontId="16" fillId="0" borderId="3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3" xfId="0" applyFont="1" applyFill="1" applyBorder="1" applyAlignment="1">
      <alignment horizontal="center"/>
    </xf>
    <xf numFmtId="0" fontId="16" fillId="0" borderId="53" xfId="0" applyFont="1" applyFill="1" applyBorder="1" applyAlignment="1">
      <alignment horizontal="center" vertical="center" wrapText="1"/>
    </xf>
    <xf numFmtId="0" fontId="16" fillId="0" borderId="40" xfId="0" applyFont="1" applyBorder="1" applyAlignment="1">
      <alignment vertical="center"/>
    </xf>
    <xf numFmtId="0" fontId="33" fillId="3" borderId="0" xfId="0" applyFont="1" applyFill="1" applyAlignment="1">
      <alignment vertical="center"/>
    </xf>
    <xf numFmtId="0" fontId="17" fillId="0" borderId="0" xfId="0" applyFont="1" applyAlignment="1">
      <alignment vertical="center"/>
    </xf>
    <xf numFmtId="0" fontId="20" fillId="0" borderId="1" xfId="0" applyFont="1" applyBorder="1" applyAlignment="1">
      <alignment vertical="center"/>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5" xfId="0" applyFont="1" applyFill="1" applyBorder="1" applyAlignment="1">
      <alignment horizontal="center"/>
    </xf>
    <xf numFmtId="0" fontId="16" fillId="0" borderId="55" xfId="0" applyFont="1" applyFill="1" applyBorder="1" applyAlignment="1">
      <alignment horizontal="center" vertical="center" wrapText="1"/>
    </xf>
    <xf numFmtId="179" fontId="24" fillId="0" borderId="51" xfId="0" applyNumberFormat="1" applyFont="1" applyBorder="1" applyAlignment="1">
      <alignment horizontal="right" vertical="center"/>
    </xf>
    <xf numFmtId="0" fontId="16" fillId="0" borderId="20" xfId="0" applyFont="1" applyBorder="1" applyAlignment="1">
      <alignment vertical="center"/>
    </xf>
    <xf numFmtId="0" fontId="16" fillId="0" borderId="21" xfId="0" applyFont="1" applyBorder="1" applyAlignment="1">
      <alignment vertical="center"/>
    </xf>
    <xf numFmtId="2" fontId="16" fillId="0" borderId="3" xfId="0" applyNumberFormat="1" applyFont="1" applyFill="1" applyBorder="1" applyAlignment="1">
      <alignment vertical="center"/>
    </xf>
    <xf numFmtId="0" fontId="16" fillId="0" borderId="31" xfId="0" applyFont="1" applyBorder="1" applyAlignment="1">
      <alignment vertical="center"/>
    </xf>
    <xf numFmtId="0" fontId="16" fillId="0" borderId="24" xfId="0" applyFont="1" applyBorder="1" applyAlignment="1">
      <alignment vertical="center"/>
    </xf>
    <xf numFmtId="0" fontId="17" fillId="0" borderId="56" xfId="0" applyFont="1" applyBorder="1" applyAlignment="1">
      <alignment vertical="center"/>
    </xf>
    <xf numFmtId="0" fontId="16" fillId="0" borderId="56" xfId="0" applyFont="1" applyBorder="1" applyAlignment="1">
      <alignment vertical="center"/>
    </xf>
    <xf numFmtId="179" fontId="34" fillId="0" borderId="10" xfId="0" applyNumberFormat="1" applyFont="1" applyBorder="1" applyAlignment="1">
      <alignment vertical="center"/>
    </xf>
    <xf numFmtId="0" fontId="16" fillId="0" borderId="32" xfId="0" applyFont="1" applyBorder="1" applyAlignment="1">
      <alignment vertical="center"/>
    </xf>
    <xf numFmtId="0" fontId="16" fillId="0" borderId="33" xfId="0" applyFont="1" applyBorder="1" applyAlignment="1">
      <alignment vertical="center"/>
    </xf>
    <xf numFmtId="0" fontId="17" fillId="0" borderId="14" xfId="0" applyFont="1" applyBorder="1" applyAlignment="1">
      <alignment vertical="center"/>
    </xf>
    <xf numFmtId="0" fontId="16" fillId="0" borderId="44" xfId="0" applyFont="1" applyBorder="1" applyAlignment="1">
      <alignment vertical="center"/>
    </xf>
    <xf numFmtId="0" fontId="16" fillId="0" borderId="14" xfId="0" applyFont="1" applyBorder="1" applyAlignment="1">
      <alignment vertical="center"/>
    </xf>
    <xf numFmtId="2" fontId="16" fillId="0" borderId="5" xfId="0" applyNumberFormat="1" applyFont="1" applyFill="1" applyBorder="1" applyAlignment="1">
      <alignment vertical="center"/>
    </xf>
    <xf numFmtId="0" fontId="24" fillId="0" borderId="1" xfId="0" applyFont="1" applyBorder="1" applyAlignment="1">
      <alignment vertical="center"/>
    </xf>
    <xf numFmtId="0" fontId="24" fillId="0" borderId="17" xfId="0" applyFont="1" applyBorder="1" applyAlignment="1">
      <alignment vertical="center"/>
    </xf>
    <xf numFmtId="0" fontId="30" fillId="0" borderId="17" xfId="0" applyFont="1" applyBorder="1" applyAlignment="1">
      <alignment vertical="center"/>
    </xf>
    <xf numFmtId="0" fontId="30" fillId="0" borderId="18" xfId="0" applyFont="1" applyBorder="1" applyAlignment="1">
      <alignment vertical="center"/>
    </xf>
    <xf numFmtId="0" fontId="24" fillId="0" borderId="8" xfId="0" applyFont="1" applyBorder="1" applyAlignment="1">
      <alignment vertical="center"/>
    </xf>
    <xf numFmtId="0" fontId="24" fillId="0" borderId="17" xfId="0" applyFont="1" applyBorder="1" applyAlignment="1">
      <alignment vertical="center"/>
    </xf>
    <xf numFmtId="2" fontId="24" fillId="0" borderId="55" xfId="0" applyNumberFormat="1" applyFont="1" applyFill="1" applyBorder="1" applyAlignment="1">
      <alignment vertical="center"/>
    </xf>
    <xf numFmtId="179" fontId="24" fillId="0" borderId="51" xfId="0" applyNumberFormat="1" applyFont="1" applyBorder="1" applyAlignment="1">
      <alignment vertical="center"/>
    </xf>
    <xf numFmtId="0" fontId="24" fillId="0" borderId="0" xfId="0" applyFont="1" applyAlignment="1">
      <alignment vertical="center"/>
    </xf>
    <xf numFmtId="1" fontId="16" fillId="3" borderId="0" xfId="0" applyNumberFormat="1" applyFont="1" applyFill="1" applyAlignment="1">
      <alignment vertical="center"/>
    </xf>
    <xf numFmtId="0" fontId="0" fillId="0" borderId="0" xfId="0" applyAlignment="1">
      <alignment horizontal="left"/>
    </xf>
    <xf numFmtId="0" fontId="16" fillId="0" borderId="25" xfId="0" applyFont="1" applyBorder="1" applyAlignment="1">
      <alignment vertical="center"/>
    </xf>
    <xf numFmtId="1" fontId="16" fillId="0" borderId="0" xfId="0" applyNumberFormat="1" applyFont="1" applyAlignment="1">
      <alignment vertical="center"/>
    </xf>
    <xf numFmtId="0" fontId="16" fillId="0" borderId="28" xfId="0" applyFont="1" applyFill="1" applyBorder="1" applyAlignment="1">
      <alignment vertical="center"/>
    </xf>
    <xf numFmtId="0" fontId="16" fillId="0" borderId="3" xfId="0" applyFont="1" applyFill="1" applyBorder="1" applyAlignment="1">
      <alignment vertical="center"/>
    </xf>
    <xf numFmtId="0" fontId="16" fillId="0" borderId="50" xfId="0" applyFont="1" applyFill="1" applyBorder="1" applyAlignment="1">
      <alignment vertical="center"/>
    </xf>
    <xf numFmtId="0" fontId="16" fillId="0" borderId="50" xfId="0" applyFont="1" applyBorder="1" applyAlignment="1">
      <alignment vertical="center"/>
    </xf>
    <xf numFmtId="2" fontId="16" fillId="0" borderId="47" xfId="0" applyNumberFormat="1" applyFont="1" applyFill="1" applyBorder="1" applyAlignment="1">
      <alignment vertical="center"/>
    </xf>
    <xf numFmtId="0" fontId="16" fillId="0" borderId="30" xfId="0" applyFont="1" applyBorder="1" applyAlignment="1">
      <alignment vertical="center"/>
    </xf>
    <xf numFmtId="2" fontId="16" fillId="0" borderId="52" xfId="0" applyNumberFormat="1" applyFont="1" applyFill="1" applyBorder="1" applyAlignment="1">
      <alignment vertical="center"/>
    </xf>
    <xf numFmtId="179" fontId="16" fillId="0" borderId="4" xfId="0" applyNumberFormat="1" applyFont="1" applyBorder="1" applyAlignment="1">
      <alignment vertical="center"/>
    </xf>
    <xf numFmtId="179" fontId="34" fillId="0" borderId="13" xfId="0" applyNumberFormat="1" applyFont="1" applyBorder="1" applyAlignment="1">
      <alignment vertical="center"/>
    </xf>
    <xf numFmtId="0" fontId="24" fillId="0" borderId="20" xfId="0" applyFont="1" applyBorder="1" applyAlignment="1">
      <alignment vertical="center"/>
    </xf>
    <xf numFmtId="0" fontId="16" fillId="0" borderId="0" xfId="0" applyFont="1" applyBorder="1" applyAlignment="1">
      <alignment vertical="center"/>
    </xf>
    <xf numFmtId="2" fontId="16" fillId="0" borderId="57" xfId="0" applyNumberFormat="1" applyFont="1" applyFill="1" applyBorder="1" applyAlignment="1">
      <alignment vertical="center"/>
    </xf>
    <xf numFmtId="179" fontId="16" fillId="0" borderId="58" xfId="0" applyNumberFormat="1" applyFont="1" applyBorder="1" applyAlignment="1">
      <alignment vertical="center"/>
    </xf>
    <xf numFmtId="179" fontId="35" fillId="0" borderId="10" xfId="0" applyNumberFormat="1" applyFont="1" applyBorder="1" applyAlignment="1">
      <alignment vertical="center"/>
    </xf>
    <xf numFmtId="0" fontId="16" fillId="0" borderId="52" xfId="0" applyFont="1" applyBorder="1" applyAlignment="1">
      <alignment vertical="center"/>
    </xf>
    <xf numFmtId="179" fontId="35" fillId="0" borderId="4" xfId="0" applyNumberFormat="1" applyFont="1" applyBorder="1" applyAlignment="1">
      <alignment vertical="center"/>
    </xf>
    <xf numFmtId="0" fontId="16" fillId="0" borderId="17" xfId="0" applyFont="1" applyBorder="1" applyAlignment="1">
      <alignment vertical="center"/>
    </xf>
    <xf numFmtId="0" fontId="16" fillId="0" borderId="1" xfId="0" applyFont="1" applyBorder="1" applyAlignment="1">
      <alignment vertical="center"/>
    </xf>
    <xf numFmtId="0" fontId="16" fillId="0" borderId="8" xfId="0" applyFont="1" applyBorder="1" applyAlignment="1">
      <alignment vertical="center"/>
    </xf>
    <xf numFmtId="2" fontId="16" fillId="0" borderId="55" xfId="0" applyNumberFormat="1" applyFont="1" applyFill="1" applyBorder="1" applyAlignment="1">
      <alignment vertical="center"/>
    </xf>
    <xf numFmtId="179" fontId="16" fillId="0" borderId="0" xfId="0" applyNumberFormat="1" applyFont="1" applyAlignment="1">
      <alignment vertical="center"/>
    </xf>
    <xf numFmtId="0" fontId="16" fillId="0" borderId="1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179" fontId="21" fillId="0" borderId="10" xfId="0" applyNumberFormat="1" applyFont="1" applyBorder="1" applyAlignment="1">
      <alignment vertical="center"/>
    </xf>
    <xf numFmtId="0" fontId="16" fillId="0" borderId="28" xfId="0" applyFont="1" applyBorder="1" applyAlignment="1">
      <alignment vertical="center"/>
    </xf>
    <xf numFmtId="0" fontId="16" fillId="0" borderId="55" xfId="0" applyFont="1" applyBorder="1" applyAlignment="1">
      <alignment vertical="center"/>
    </xf>
    <xf numFmtId="0" fontId="16" fillId="0" borderId="43" xfId="0" applyFont="1" applyBorder="1" applyAlignment="1">
      <alignment horizontal="right"/>
    </xf>
    <xf numFmtId="0" fontId="16" fillId="0" borderId="3" xfId="0" applyFont="1" applyBorder="1" applyAlignment="1">
      <alignment horizontal="right"/>
    </xf>
    <xf numFmtId="2" fontId="16" fillId="0" borderId="3" xfId="0" applyNumberFormat="1" applyFont="1" applyFill="1" applyBorder="1" applyAlignment="1">
      <alignment horizontal="right"/>
    </xf>
    <xf numFmtId="2" fontId="16" fillId="0" borderId="59" xfId="0" applyNumberFormat="1" applyFont="1" applyFill="1" applyBorder="1" applyAlignment="1">
      <alignment vertical="center"/>
    </xf>
    <xf numFmtId="0" fontId="16" fillId="0" borderId="60" xfId="0" applyFont="1" applyBorder="1" applyAlignment="1">
      <alignment vertical="center"/>
    </xf>
    <xf numFmtId="0" fontId="16" fillId="0" borderId="50" xfId="0" applyFont="1" applyBorder="1" applyAlignment="1">
      <alignment vertical="center"/>
    </xf>
    <xf numFmtId="0" fontId="21" fillId="0" borderId="43" xfId="0" applyFont="1" applyBorder="1" applyAlignment="1">
      <alignment horizontal="right"/>
    </xf>
    <xf numFmtId="0" fontId="21" fillId="0" borderId="47" xfId="0" applyFont="1" applyBorder="1" applyAlignment="1">
      <alignment horizontal="right"/>
    </xf>
    <xf numFmtId="0" fontId="21" fillId="0" borderId="50" xfId="0" applyFont="1" applyBorder="1" applyAlignment="1">
      <alignment horizontal="right"/>
    </xf>
    <xf numFmtId="0" fontId="21" fillId="3" borderId="0" xfId="0" applyFont="1" applyFill="1" applyAlignment="1">
      <alignment vertical="center"/>
    </xf>
    <xf numFmtId="0" fontId="0" fillId="0" borderId="0" xfId="0" applyAlignment="1" applyProtection="1">
      <alignment vertical="center"/>
      <protection/>
    </xf>
    <xf numFmtId="0" fontId="16" fillId="3" borderId="0" xfId="0" applyFont="1" applyFill="1" applyAlignment="1" applyProtection="1">
      <alignment vertical="center"/>
      <protection/>
    </xf>
    <xf numFmtId="0" fontId="17" fillId="0" borderId="17" xfId="0" applyFont="1" applyBorder="1" applyAlignment="1">
      <alignment vertical="center"/>
    </xf>
    <xf numFmtId="0" fontId="17" fillId="0" borderId="18" xfId="0" applyFont="1" applyBorder="1" applyAlignment="1">
      <alignment vertical="center"/>
    </xf>
    <xf numFmtId="0" fontId="16" fillId="0" borderId="61" xfId="0" applyFont="1" applyBorder="1" applyAlignment="1">
      <alignment vertical="center"/>
    </xf>
    <xf numFmtId="0" fontId="16" fillId="0" borderId="8" xfId="0" applyFont="1" applyFill="1" applyBorder="1" applyAlignment="1">
      <alignment vertical="center"/>
    </xf>
    <xf numFmtId="0" fontId="16" fillId="0" borderId="9" xfId="0" applyFont="1" applyBorder="1" applyAlignment="1">
      <alignment vertical="center"/>
    </xf>
    <xf numFmtId="0" fontId="16" fillId="0" borderId="26" xfId="0" applyFont="1" applyBorder="1" applyAlignment="1">
      <alignment vertical="center"/>
    </xf>
    <xf numFmtId="0" fontId="17" fillId="0" borderId="59" xfId="0" applyFont="1" applyBorder="1" applyAlignment="1">
      <alignment vertical="center"/>
    </xf>
    <xf numFmtId="0" fontId="16" fillId="0" borderId="62" xfId="0" applyFont="1" applyBorder="1" applyAlignment="1">
      <alignment vertical="center"/>
    </xf>
    <xf numFmtId="0" fontId="16" fillId="0" borderId="57" xfId="0" applyFont="1" applyBorder="1" applyAlignment="1">
      <alignment vertical="center"/>
    </xf>
    <xf numFmtId="0" fontId="17" fillId="0" borderId="50" xfId="0" applyFont="1" applyBorder="1" applyAlignment="1">
      <alignment vertical="center"/>
    </xf>
    <xf numFmtId="179" fontId="35" fillId="0" borderId="46" xfId="0" applyNumberFormat="1" applyFont="1" applyBorder="1" applyAlignment="1">
      <alignment vertical="center"/>
    </xf>
    <xf numFmtId="0" fontId="0" fillId="0" borderId="3" xfId="0" applyFill="1" applyBorder="1" applyAlignment="1">
      <alignment vertical="center"/>
    </xf>
    <xf numFmtId="0" fontId="0" fillId="0" borderId="59" xfId="0" applyFill="1" applyBorder="1" applyAlignment="1">
      <alignment vertical="center"/>
    </xf>
    <xf numFmtId="0" fontId="17" fillId="0" borderId="43" xfId="0" applyFont="1" applyBorder="1" applyAlignment="1">
      <alignment horizontal="right"/>
    </xf>
    <xf numFmtId="0" fontId="17" fillId="0" borderId="3" xfId="0" applyFont="1" applyFill="1" applyBorder="1" applyAlignment="1">
      <alignment horizontal="right"/>
    </xf>
    <xf numFmtId="0" fontId="16" fillId="0" borderId="3" xfId="0" applyFont="1" applyFill="1" applyBorder="1" applyAlignment="1">
      <alignment horizontal="right"/>
    </xf>
    <xf numFmtId="0" fontId="17" fillId="0" borderId="30" xfId="0" applyFont="1" applyBorder="1" applyAlignment="1">
      <alignment horizontal="right"/>
    </xf>
    <xf numFmtId="0" fontId="17" fillId="0" borderId="52" xfId="0" applyFont="1" applyFill="1" applyBorder="1" applyAlignment="1">
      <alignment horizontal="right"/>
    </xf>
    <xf numFmtId="2" fontId="16" fillId="0" borderId="62" xfId="0" applyNumberFormat="1" applyFont="1" applyFill="1" applyBorder="1" applyAlignment="1">
      <alignment vertical="center"/>
    </xf>
    <xf numFmtId="0" fontId="16" fillId="0" borderId="63" xfId="0" applyFont="1" applyBorder="1" applyAlignment="1">
      <alignment vertical="center"/>
    </xf>
    <xf numFmtId="0" fontId="17" fillId="0" borderId="63" xfId="0" applyFont="1" applyBorder="1" applyAlignment="1">
      <alignment vertical="center"/>
    </xf>
    <xf numFmtId="0" fontId="17" fillId="0" borderId="64" xfId="0" applyFont="1" applyBorder="1" applyAlignment="1">
      <alignment vertical="center"/>
    </xf>
    <xf numFmtId="0" fontId="36" fillId="0" borderId="42" xfId="0" applyFont="1" applyBorder="1" applyAlignment="1">
      <alignment vertical="center"/>
    </xf>
    <xf numFmtId="0" fontId="36" fillId="0" borderId="8" xfId="0" applyFont="1" applyBorder="1" applyAlignment="1">
      <alignment vertical="center"/>
    </xf>
    <xf numFmtId="0" fontId="36" fillId="0" borderId="63" xfId="0" applyFont="1" applyBorder="1" applyAlignment="1">
      <alignment vertical="center"/>
    </xf>
    <xf numFmtId="2" fontId="36" fillId="0" borderId="8" xfId="0" applyNumberFormat="1" applyFont="1" applyFill="1" applyBorder="1" applyAlignment="1">
      <alignment vertical="center"/>
    </xf>
    <xf numFmtId="0" fontId="16" fillId="0" borderId="63" xfId="0" applyFont="1" applyBorder="1" applyAlignment="1">
      <alignment vertical="center"/>
    </xf>
    <xf numFmtId="179" fontId="16" fillId="0" borderId="9" xfId="0" applyNumberFormat="1" applyFont="1" applyBorder="1" applyAlignment="1">
      <alignment vertical="center"/>
    </xf>
    <xf numFmtId="179" fontId="35" fillId="0" borderId="13" xfId="0" applyNumberFormat="1" applyFont="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horizontal="right" vertical="top"/>
    </xf>
    <xf numFmtId="0" fontId="1" fillId="0" borderId="27" xfId="0" applyFont="1" applyFill="1" applyBorder="1" applyAlignment="1">
      <alignment horizontal="center" vertical="center" wrapText="1"/>
    </xf>
    <xf numFmtId="0" fontId="7" fillId="0" borderId="9" xfId="0" applyFont="1" applyFill="1" applyBorder="1" applyAlignment="1">
      <alignment vertical="center"/>
    </xf>
    <xf numFmtId="0" fontId="7" fillId="0" borderId="10" xfId="0" applyFont="1" applyFill="1" applyBorder="1" applyAlignment="1">
      <alignment vertical="center"/>
    </xf>
    <xf numFmtId="176" fontId="7" fillId="0" borderId="10" xfId="0" applyNumberFormat="1" applyFont="1" applyFill="1" applyBorder="1" applyAlignment="1">
      <alignment vertical="center"/>
    </xf>
    <xf numFmtId="0" fontId="7" fillId="0" borderId="10" xfId="0" applyFont="1" applyFill="1" applyBorder="1" applyAlignment="1">
      <alignment vertical="center" wrapText="1"/>
    </xf>
    <xf numFmtId="0" fontId="1" fillId="0" borderId="20" xfId="0" applyFont="1" applyFill="1" applyBorder="1" applyAlignment="1">
      <alignment horizontal="center" vertical="center"/>
    </xf>
    <xf numFmtId="0" fontId="7" fillId="0" borderId="13" xfId="0" applyFont="1" applyFill="1" applyBorder="1" applyAlignment="1">
      <alignment vertical="center"/>
    </xf>
    <xf numFmtId="0" fontId="14" fillId="0" borderId="0" xfId="0" applyFont="1" applyFill="1" applyAlignment="1">
      <alignment vertical="center" wrapText="1"/>
    </xf>
    <xf numFmtId="0" fontId="3" fillId="0" borderId="0" xfId="0" applyFont="1" applyAlignment="1">
      <alignment vertical="center"/>
    </xf>
    <xf numFmtId="179" fontId="0" fillId="0" borderId="23" xfId="0" applyNumberFormat="1" applyBorder="1" applyAlignment="1">
      <alignment vertical="center"/>
    </xf>
    <xf numFmtId="179" fontId="0" fillId="0" borderId="34" xfId="0" applyNumberFormat="1" applyBorder="1" applyAlignment="1">
      <alignment vertical="center"/>
    </xf>
    <xf numFmtId="179" fontId="0" fillId="0" borderId="35" xfId="0" applyNumberFormat="1" applyBorder="1" applyAlignment="1">
      <alignment vertical="center"/>
    </xf>
    <xf numFmtId="0" fontId="20" fillId="0" borderId="0" xfId="0" applyFont="1" applyAlignment="1">
      <alignment vertical="center"/>
    </xf>
    <xf numFmtId="0" fontId="14" fillId="0" borderId="0" xfId="0" applyFont="1" applyAlignment="1">
      <alignment horizontal="left" vertical="center" wrapText="1"/>
    </xf>
    <xf numFmtId="0" fontId="0" fillId="0" borderId="42" xfId="0" applyBorder="1" applyAlignment="1">
      <alignment vertical="center"/>
    </xf>
    <xf numFmtId="179" fontId="0" fillId="0" borderId="19" xfId="0" applyNumberFormat="1" applyBorder="1" applyAlignment="1">
      <alignment vertical="center"/>
    </xf>
    <xf numFmtId="0" fontId="20" fillId="2" borderId="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0" fillId="0" borderId="0" xfId="0" applyFont="1" applyBorder="1" applyAlignment="1">
      <alignment vertical="center"/>
    </xf>
    <xf numFmtId="0" fontId="16"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Border="1" applyAlignment="1">
      <alignment horizontal="left" vertical="center" wrapText="1"/>
    </xf>
    <xf numFmtId="179" fontId="0" fillId="0" borderId="0" xfId="0" applyNumberFormat="1" applyBorder="1" applyAlignment="1">
      <alignment vertical="center"/>
    </xf>
    <xf numFmtId="0" fontId="16" fillId="0" borderId="1" xfId="0" applyFont="1" applyBorder="1" applyAlignment="1">
      <alignment horizontal="left" vertical="center" wrapText="1"/>
    </xf>
    <xf numFmtId="0" fontId="17" fillId="0" borderId="17" xfId="0" applyFont="1" applyBorder="1" applyAlignment="1">
      <alignment horizontal="left" vertical="center" wrapText="1"/>
    </xf>
    <xf numFmtId="0" fontId="0" fillId="0" borderId="17" xfId="0" applyBorder="1" applyAlignment="1">
      <alignment vertical="center"/>
    </xf>
    <xf numFmtId="179" fontId="0" fillId="0" borderId="17" xfId="0" applyNumberFormat="1" applyBorder="1" applyAlignment="1">
      <alignment vertical="center"/>
    </xf>
    <xf numFmtId="179" fontId="0" fillId="0" borderId="18" xfId="0" applyNumberFormat="1" applyBorder="1" applyAlignment="1">
      <alignment vertical="center"/>
    </xf>
    <xf numFmtId="0" fontId="16" fillId="0" borderId="20" xfId="0" applyFont="1" applyBorder="1" applyAlignment="1">
      <alignment horizontal="left" vertical="center" wrapText="1"/>
    </xf>
    <xf numFmtId="179" fontId="0" fillId="0" borderId="11" xfId="0" applyNumberFormat="1" applyBorder="1" applyAlignment="1">
      <alignment vertical="center"/>
    </xf>
    <xf numFmtId="0" fontId="16" fillId="0" borderId="32" xfId="0" applyFont="1" applyBorder="1" applyAlignment="1">
      <alignment horizontal="left" vertical="center" wrapText="1"/>
    </xf>
    <xf numFmtId="0" fontId="17" fillId="0" borderId="40" xfId="0" applyFont="1" applyBorder="1" applyAlignment="1">
      <alignment horizontal="left" vertical="center" wrapText="1"/>
    </xf>
    <xf numFmtId="179" fontId="0" fillId="0" borderId="40" xfId="0" applyNumberFormat="1" applyBorder="1" applyAlignment="1">
      <alignment vertical="center"/>
    </xf>
    <xf numFmtId="179" fontId="0" fillId="0" borderId="6" xfId="0" applyNumberFormat="1" applyBorder="1" applyAlignment="1">
      <alignment vertical="center"/>
    </xf>
    <xf numFmtId="0" fontId="16" fillId="0" borderId="7"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0" fillId="0" borderId="7" xfId="0" applyBorder="1" applyAlignment="1">
      <alignment vertical="center"/>
    </xf>
    <xf numFmtId="0" fontId="0" fillId="0" borderId="9" xfId="0" applyBorder="1" applyAlignment="1">
      <alignment vertical="center"/>
    </xf>
    <xf numFmtId="0" fontId="16" fillId="0" borderId="7" xfId="0" applyFont="1" applyBorder="1" applyAlignment="1">
      <alignment horizontal="left" vertical="center" wrapText="1"/>
    </xf>
    <xf numFmtId="0" fontId="16" fillId="0" borderId="41" xfId="0" applyFont="1" applyBorder="1" applyAlignment="1">
      <alignment horizontal="left" vertical="center" wrapText="1"/>
    </xf>
    <xf numFmtId="0" fontId="14" fillId="0" borderId="0" xfId="0" applyFont="1" applyBorder="1" applyAlignment="1">
      <alignment vertical="center"/>
    </xf>
    <xf numFmtId="0" fontId="3" fillId="0" borderId="0"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
    </xf>
    <xf numFmtId="1" fontId="27" fillId="0" borderId="3" xfId="0" applyNumberFormat="1" applyFont="1" applyBorder="1" applyAlignment="1">
      <alignment horizontal="right"/>
    </xf>
    <xf numFmtId="0" fontId="1" fillId="0" borderId="3" xfId="0" applyFont="1" applyBorder="1" applyAlignment="1">
      <alignment horizontal="right"/>
    </xf>
    <xf numFmtId="0" fontId="27" fillId="0" borderId="3" xfId="0" applyFont="1" applyBorder="1" applyAlignment="1">
      <alignment horizontal="right"/>
    </xf>
    <xf numFmtId="0" fontId="1" fillId="0" borderId="3" xfId="0" applyFont="1" applyBorder="1" applyAlignment="1">
      <alignment horizontal="center" wrapText="1"/>
    </xf>
    <xf numFmtId="1" fontId="1" fillId="0" borderId="3" xfId="0" applyNumberFormat="1" applyFont="1" applyBorder="1" applyAlignment="1">
      <alignment horizontal="right"/>
    </xf>
    <xf numFmtId="179" fontId="27" fillId="0" borderId="10" xfId="0" applyNumberFormat="1" applyFont="1" applyBorder="1" applyAlignment="1">
      <alignment horizontal="right"/>
    </xf>
    <xf numFmtId="0" fontId="0" fillId="0" borderId="0" xfId="0" applyFill="1" applyBorder="1" applyAlignment="1">
      <alignment vertical="center"/>
    </xf>
    <xf numFmtId="0" fontId="14" fillId="0" borderId="5" xfId="0" applyFont="1" applyBorder="1" applyAlignment="1">
      <alignment horizontal="right" vertical="center" wrapText="1"/>
    </xf>
    <xf numFmtId="0" fontId="0" fillId="0" borderId="4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42"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16" fillId="0" borderId="19" xfId="0" applyFont="1" applyBorder="1" applyAlignment="1">
      <alignment horizontal="left" vertical="top" wrapText="1"/>
    </xf>
    <xf numFmtId="0" fontId="16" fillId="0" borderId="23" xfId="0" applyFont="1" applyBorder="1" applyAlignment="1">
      <alignment horizontal="left" vertical="top" wrapText="1"/>
    </xf>
    <xf numFmtId="0" fontId="16" fillId="0" borderId="34" xfId="0" applyFont="1" applyBorder="1" applyAlignment="1">
      <alignment horizontal="left" vertical="top" wrapText="1"/>
    </xf>
    <xf numFmtId="0" fontId="37" fillId="0" borderId="0" xfId="0" applyFont="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40" xfId="0" applyBorder="1" applyAlignment="1">
      <alignment horizontal="center" vertical="center" wrapText="1"/>
    </xf>
    <xf numFmtId="0" fontId="0" fillId="0" borderId="6" xfId="0" applyBorder="1" applyAlignment="1">
      <alignment horizontal="center" vertical="center" wrapText="1"/>
    </xf>
    <xf numFmtId="0" fontId="20" fillId="2" borderId="0" xfId="0" applyFont="1" applyFill="1" applyBorder="1" applyAlignment="1">
      <alignment horizontal="left" vertical="center" wrapText="1"/>
    </xf>
    <xf numFmtId="0" fontId="16" fillId="0" borderId="4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0" xfId="0" applyFont="1" applyBorder="1" applyAlignment="1">
      <alignment wrapText="1"/>
    </xf>
    <xf numFmtId="0" fontId="1" fillId="0" borderId="3" xfId="0" applyFont="1" applyBorder="1" applyAlignment="1">
      <alignment horizontal="left" wrapText="1"/>
    </xf>
    <xf numFmtId="0" fontId="1" fillId="0" borderId="0" xfId="0" applyFont="1" applyBorder="1" applyAlignment="1">
      <alignment horizontal="left" vertical="top" wrapText="1"/>
    </xf>
    <xf numFmtId="0" fontId="1" fillId="0" borderId="11" xfId="0" applyFont="1" applyBorder="1" applyAlignment="1">
      <alignment horizontal="left" vertical="top" wrapText="1"/>
    </xf>
    <xf numFmtId="0" fontId="14" fillId="0" borderId="63" xfId="0" applyFont="1" applyBorder="1" applyAlignment="1">
      <alignment horizontal="center" vertical="center"/>
    </xf>
    <xf numFmtId="0" fontId="14" fillId="0" borderId="61" xfId="0" applyFont="1" applyBorder="1" applyAlignment="1">
      <alignment horizontal="center" vertical="center"/>
    </xf>
    <xf numFmtId="0" fontId="14" fillId="0" borderId="18" xfId="0" applyFont="1" applyBorder="1" applyAlignment="1">
      <alignment horizontal="right" vertical="center" wrapText="1"/>
    </xf>
    <xf numFmtId="0" fontId="14" fillId="0" borderId="6" xfId="0" applyFont="1" applyBorder="1" applyAlignment="1">
      <alignment horizontal="right" vertical="center"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1" fontId="1" fillId="0" borderId="3" xfId="0" applyNumberFormat="1" applyFont="1" applyBorder="1" applyAlignment="1">
      <alignment horizontal="left" vertical="top" wrapText="1"/>
    </xf>
    <xf numFmtId="1" fontId="1" fillId="0" borderId="10" xfId="0" applyNumberFormat="1" applyFont="1" applyBorder="1" applyAlignment="1">
      <alignment horizontal="left" vertical="top" wrapText="1"/>
    </xf>
    <xf numFmtId="0" fontId="14" fillId="0" borderId="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4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7" fillId="0" borderId="0" xfId="0" applyFont="1" applyAlignment="1">
      <alignment horizontal="left" vertical="center" wrapText="1"/>
    </xf>
    <xf numFmtId="0" fontId="16" fillId="0" borderId="42" xfId="0" applyFont="1" applyBorder="1" applyAlignment="1">
      <alignment horizontal="center" vertical="center"/>
    </xf>
    <xf numFmtId="0" fontId="16" fillId="0" borderId="63" xfId="0" applyFont="1" applyBorder="1" applyAlignment="1">
      <alignment horizontal="center" vertical="center"/>
    </xf>
    <xf numFmtId="0" fontId="16" fillId="0" borderId="61" xfId="0" applyFont="1" applyBorder="1" applyAlignment="1">
      <alignment horizontal="center" vertical="center"/>
    </xf>
    <xf numFmtId="0" fontId="16" fillId="0" borderId="17"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6" xfId="0" applyFont="1" applyBorder="1" applyAlignment="1">
      <alignment horizontal="center" vertical="center" wrapText="1"/>
    </xf>
    <xf numFmtId="0" fontId="16" fillId="0" borderId="58" xfId="0" applyFont="1" applyBorder="1" applyAlignment="1">
      <alignment horizontal="right" vertical="center"/>
    </xf>
    <xf numFmtId="0" fontId="16" fillId="0" borderId="67" xfId="0" applyFont="1" applyBorder="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財部門"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WmMIME\TempMIME\PPP95&#29289;&#30340;&#37096;&#382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sheetName val="表1計算用"/>
      <sheetName val="Sheet2"/>
      <sheetName val="発表用表"/>
    </sheetNames>
    <sheetDataSet>
      <sheetData sheetId="1">
        <row r="38">
          <cell r="P38">
            <v>81.93351519024498</v>
          </cell>
          <cell r="S38">
            <v>87.3649776240532</v>
          </cell>
          <cell r="T38">
            <v>76.83972564289724</v>
          </cell>
        </row>
        <row r="47">
          <cell r="S47">
            <v>23.547620920736104</v>
          </cell>
          <cell r="T47">
            <v>23.938564927115937</v>
          </cell>
          <cell r="U47">
            <v>23.742288269881545</v>
          </cell>
        </row>
        <row r="50">
          <cell r="P50">
            <v>44.51412281472288</v>
          </cell>
          <cell r="S50">
            <v>44.460244455925746</v>
          </cell>
          <cell r="T50">
            <v>44.56806646505366</v>
          </cell>
        </row>
        <row r="163">
          <cell r="P163">
            <v>39.05774085889997</v>
          </cell>
          <cell r="S163">
            <v>58.17626673906448</v>
          </cell>
          <cell r="T163">
            <v>26.22215564025921</v>
          </cell>
        </row>
        <row r="420">
          <cell r="S420">
            <v>36.11372088715144</v>
          </cell>
          <cell r="T420">
            <v>42.42548894152195</v>
          </cell>
          <cell r="U420">
            <v>39.1425889043514</v>
          </cell>
        </row>
        <row r="453">
          <cell r="P453">
            <v>50.80883572555208</v>
          </cell>
          <cell r="S453">
            <v>64.8863339059826</v>
          </cell>
          <cell r="T453">
            <v>39.785539302107445</v>
          </cell>
        </row>
        <row r="485">
          <cell r="P485">
            <v>18.395987386526173</v>
          </cell>
          <cell r="S485">
            <v>18.375525390823537</v>
          </cell>
          <cell r="T485">
            <v>18.416472167605512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643"/>
  <sheetViews>
    <sheetView tabSelected="1" workbookViewId="0" topLeftCell="A1">
      <selection activeCell="A1" sqref="A1"/>
    </sheetView>
  </sheetViews>
  <sheetFormatPr defaultColWidth="9.00390625" defaultRowHeight="12.75" customHeight="1"/>
  <cols>
    <col min="1" max="1" width="4.75390625" style="1" customWidth="1"/>
    <col min="2" max="2" width="5.75390625" style="1" customWidth="1"/>
    <col min="3" max="3" width="16.625" style="1" customWidth="1"/>
    <col min="4" max="4" width="33.50390625" style="4" customWidth="1"/>
    <col min="5" max="6" width="6.75390625" style="1" customWidth="1"/>
    <col min="7" max="7" width="4.50390625" style="3" customWidth="1"/>
    <col min="8" max="8" width="15.25390625" style="1" customWidth="1"/>
    <col min="9" max="9" width="15.875" style="4" customWidth="1"/>
    <col min="10" max="10" width="16.375" style="4" customWidth="1"/>
    <col min="11" max="11" width="12.75390625" style="4" customWidth="1"/>
    <col min="12" max="12" width="7.125" style="5" customWidth="1"/>
    <col min="13" max="13" width="7.25390625" style="1" customWidth="1"/>
    <col min="14" max="14" width="9.00390625" style="3" customWidth="1"/>
    <col min="15" max="15" width="5.375" style="3" customWidth="1"/>
    <col min="16" max="16" width="14.25390625" style="3" customWidth="1"/>
    <col min="17" max="17" width="16.375" style="3" customWidth="1"/>
    <col min="18" max="18" width="17.125" style="1" customWidth="1"/>
    <col min="19" max="19" width="17.00390625" style="1" customWidth="1"/>
    <col min="20" max="16384" width="9.00390625" style="1" customWidth="1"/>
  </cols>
  <sheetData>
    <row r="1" spans="3:4" ht="21.75" customHeight="1">
      <c r="C1" s="72" t="s">
        <v>2466</v>
      </c>
      <c r="D1" s="2" t="s">
        <v>2460</v>
      </c>
    </row>
    <row r="2" ht="12.75" customHeight="1" thickBot="1"/>
    <row r="3" spans="2:13" ht="15.75" customHeight="1">
      <c r="B3" s="465" t="s">
        <v>488</v>
      </c>
      <c r="C3" s="466"/>
      <c r="D3" s="466"/>
      <c r="E3" s="466"/>
      <c r="F3" s="467"/>
      <c r="G3" s="6"/>
      <c r="H3" s="468" t="s">
        <v>489</v>
      </c>
      <c r="I3" s="468"/>
      <c r="J3" s="468"/>
      <c r="K3" s="468"/>
      <c r="L3" s="468"/>
      <c r="M3" s="469"/>
    </row>
    <row r="4" spans="2:13" ht="16.5" customHeight="1">
      <c r="B4" s="470" t="s">
        <v>490</v>
      </c>
      <c r="C4" s="463" t="s">
        <v>491</v>
      </c>
      <c r="D4" s="463" t="s">
        <v>492</v>
      </c>
      <c r="E4" s="463" t="s">
        <v>493</v>
      </c>
      <c r="F4" s="403"/>
      <c r="G4" s="474" t="s">
        <v>494</v>
      </c>
      <c r="H4" s="463" t="s">
        <v>495</v>
      </c>
      <c r="I4" s="476" t="s">
        <v>496</v>
      </c>
      <c r="J4" s="476"/>
      <c r="K4" s="476"/>
      <c r="L4" s="463" t="s">
        <v>497</v>
      </c>
      <c r="M4" s="403"/>
    </row>
    <row r="5" spans="2:13" ht="24.75" customHeight="1" thickBot="1">
      <c r="B5" s="471"/>
      <c r="C5" s="472"/>
      <c r="D5" s="472"/>
      <c r="E5" s="473"/>
      <c r="F5" s="10" t="s">
        <v>498</v>
      </c>
      <c r="G5" s="475"/>
      <c r="H5" s="464"/>
      <c r="I5" s="12" t="s">
        <v>499</v>
      </c>
      <c r="J5" s="13" t="s">
        <v>500</v>
      </c>
      <c r="K5" s="12" t="s">
        <v>501</v>
      </c>
      <c r="L5" s="464"/>
      <c r="M5" s="14" t="s">
        <v>502</v>
      </c>
    </row>
    <row r="6" spans="2:13" ht="12">
      <c r="B6" s="15">
        <v>1001</v>
      </c>
      <c r="C6" s="16" t="s">
        <v>503</v>
      </c>
      <c r="D6" s="17" t="s">
        <v>504</v>
      </c>
      <c r="E6" s="18" t="s">
        <v>505</v>
      </c>
      <c r="F6" s="19">
        <v>6119.333333333333</v>
      </c>
      <c r="G6" s="20">
        <v>5</v>
      </c>
      <c r="H6" s="16" t="s">
        <v>506</v>
      </c>
      <c r="I6" s="21" t="s">
        <v>507</v>
      </c>
      <c r="J6" s="21" t="s">
        <v>508</v>
      </c>
      <c r="K6" s="21" t="s">
        <v>509</v>
      </c>
      <c r="L6" s="18" t="s">
        <v>510</v>
      </c>
      <c r="M6" s="22">
        <v>3.1069999999999998</v>
      </c>
    </row>
    <row r="7" spans="2:13" ht="12">
      <c r="B7" s="7">
        <v>1002</v>
      </c>
      <c r="C7" s="23" t="s">
        <v>503</v>
      </c>
      <c r="D7" s="24" t="s">
        <v>511</v>
      </c>
      <c r="E7" s="8" t="s">
        <v>505</v>
      </c>
      <c r="F7" s="25">
        <v>5565</v>
      </c>
      <c r="G7" s="26"/>
      <c r="H7" s="23"/>
      <c r="I7" s="24"/>
      <c r="J7" s="24"/>
      <c r="K7" s="24"/>
      <c r="L7" s="8"/>
      <c r="M7" s="28"/>
    </row>
    <row r="8" spans="2:13" ht="12">
      <c r="B8" s="7">
        <v>1003</v>
      </c>
      <c r="C8" s="23" t="s">
        <v>503</v>
      </c>
      <c r="D8" s="24" t="s">
        <v>512</v>
      </c>
      <c r="E8" s="8" t="s">
        <v>505</v>
      </c>
      <c r="F8" s="25">
        <v>5291.333333333333</v>
      </c>
      <c r="G8" s="26"/>
      <c r="H8" s="23"/>
      <c r="I8" s="24"/>
      <c r="J8" s="24"/>
      <c r="K8" s="24"/>
      <c r="L8" s="8"/>
      <c r="M8" s="28"/>
    </row>
    <row r="9" spans="2:13" ht="12">
      <c r="B9" s="7">
        <v>1005</v>
      </c>
      <c r="C9" s="23" t="s">
        <v>503</v>
      </c>
      <c r="D9" s="24" t="s">
        <v>513</v>
      </c>
      <c r="E9" s="8" t="s">
        <v>505</v>
      </c>
      <c r="F9" s="25">
        <v>3815.3333333333335</v>
      </c>
      <c r="G9" s="26"/>
      <c r="H9" s="23"/>
      <c r="I9" s="24"/>
      <c r="J9" s="24"/>
      <c r="K9" s="24"/>
      <c r="L9" s="8"/>
      <c r="M9" s="28"/>
    </row>
    <row r="10" spans="2:13" ht="12">
      <c r="B10" s="7">
        <v>1007</v>
      </c>
      <c r="C10" s="23" t="s">
        <v>503</v>
      </c>
      <c r="D10" s="24" t="s">
        <v>514</v>
      </c>
      <c r="E10" s="8" t="s">
        <v>505</v>
      </c>
      <c r="F10" s="25">
        <v>3780.5</v>
      </c>
      <c r="G10" s="26"/>
      <c r="H10" s="23"/>
      <c r="I10" s="24"/>
      <c r="J10" s="24"/>
      <c r="K10" s="24"/>
      <c r="L10" s="8"/>
      <c r="M10" s="28"/>
    </row>
    <row r="11" spans="2:13" ht="12">
      <c r="B11" s="7">
        <v>1011</v>
      </c>
      <c r="C11" s="23" t="s">
        <v>515</v>
      </c>
      <c r="D11" s="24" t="s">
        <v>516</v>
      </c>
      <c r="E11" s="8" t="s">
        <v>517</v>
      </c>
      <c r="F11" s="25">
        <v>618</v>
      </c>
      <c r="G11" s="26">
        <v>6</v>
      </c>
      <c r="H11" s="23" t="s">
        <v>518</v>
      </c>
      <c r="I11" s="29" t="s">
        <v>519</v>
      </c>
      <c r="J11" s="29" t="s">
        <v>520</v>
      </c>
      <c r="K11" s="29" t="s">
        <v>509</v>
      </c>
      <c r="L11" s="8" t="s">
        <v>510</v>
      </c>
      <c r="M11" s="28">
        <v>4.339666666666666</v>
      </c>
    </row>
    <row r="12" spans="2:13" ht="12">
      <c r="B12" s="7">
        <v>1021</v>
      </c>
      <c r="C12" s="23" t="s">
        <v>521</v>
      </c>
      <c r="D12" s="24" t="s">
        <v>522</v>
      </c>
      <c r="E12" s="8" t="s">
        <v>517</v>
      </c>
      <c r="F12" s="25">
        <v>421.3333333333333</v>
      </c>
      <c r="G12" s="26">
        <v>138</v>
      </c>
      <c r="H12" s="23" t="s">
        <v>523</v>
      </c>
      <c r="I12" s="24" t="s">
        <v>524</v>
      </c>
      <c r="J12" s="1"/>
      <c r="K12" s="24" t="s">
        <v>525</v>
      </c>
      <c r="L12" s="8" t="s">
        <v>526</v>
      </c>
      <c r="M12" s="30">
        <v>8.775</v>
      </c>
    </row>
    <row r="13" spans="2:13" ht="12">
      <c r="B13" s="7">
        <v>1022</v>
      </c>
      <c r="C13" s="23" t="s">
        <v>527</v>
      </c>
      <c r="D13" s="24" t="s">
        <v>528</v>
      </c>
      <c r="E13" s="8" t="s">
        <v>529</v>
      </c>
      <c r="F13" s="25">
        <v>91.66666666666667</v>
      </c>
      <c r="G13" s="26"/>
      <c r="H13" s="23"/>
      <c r="I13" s="24"/>
      <c r="J13" s="24"/>
      <c r="K13" s="24"/>
      <c r="L13" s="8"/>
      <c r="M13" s="28"/>
    </row>
    <row r="14" spans="2:13" ht="12">
      <c r="B14" s="7">
        <v>1031</v>
      </c>
      <c r="C14" s="23" t="s">
        <v>530</v>
      </c>
      <c r="D14" s="24" t="s">
        <v>522</v>
      </c>
      <c r="E14" s="8" t="s">
        <v>517</v>
      </c>
      <c r="F14" s="25">
        <v>308.6666666666667</v>
      </c>
      <c r="G14" s="26">
        <v>8</v>
      </c>
      <c r="H14" s="24" t="s">
        <v>531</v>
      </c>
      <c r="I14" s="29" t="s">
        <v>532</v>
      </c>
      <c r="J14" s="29"/>
      <c r="K14" s="24"/>
      <c r="L14" s="8" t="s">
        <v>533</v>
      </c>
      <c r="M14" s="28">
        <v>2.3</v>
      </c>
    </row>
    <row r="15" spans="2:13" ht="21">
      <c r="B15" s="7">
        <v>1041</v>
      </c>
      <c r="C15" s="23" t="s">
        <v>534</v>
      </c>
      <c r="D15" s="24" t="s">
        <v>535</v>
      </c>
      <c r="E15" s="8" t="s">
        <v>517</v>
      </c>
      <c r="F15" s="25">
        <v>451.6666666666667</v>
      </c>
      <c r="G15" s="26">
        <v>7</v>
      </c>
      <c r="H15" s="23" t="s">
        <v>536</v>
      </c>
      <c r="I15" s="29" t="s">
        <v>532</v>
      </c>
      <c r="J15" s="29" t="s">
        <v>537</v>
      </c>
      <c r="K15" s="29" t="s">
        <v>538</v>
      </c>
      <c r="L15" s="8" t="s">
        <v>539</v>
      </c>
      <c r="M15" s="28">
        <v>2.8336666666666663</v>
      </c>
    </row>
    <row r="16" spans="2:13" ht="12">
      <c r="B16" s="7">
        <v>1042</v>
      </c>
      <c r="C16" s="23" t="s">
        <v>540</v>
      </c>
      <c r="D16" s="24" t="s">
        <v>541</v>
      </c>
      <c r="E16" s="8" t="s">
        <v>542</v>
      </c>
      <c r="F16" s="25">
        <v>160.66666666666666</v>
      </c>
      <c r="G16" s="26"/>
      <c r="H16" s="23"/>
      <c r="I16" s="24"/>
      <c r="J16" s="24"/>
      <c r="K16" s="24"/>
      <c r="L16" s="8"/>
      <c r="M16" s="28"/>
    </row>
    <row r="17" spans="2:13" ht="12">
      <c r="B17" s="7">
        <v>1043</v>
      </c>
      <c r="C17" s="23" t="s">
        <v>540</v>
      </c>
      <c r="D17" s="24" t="s">
        <v>543</v>
      </c>
      <c r="E17" s="8" t="s">
        <v>542</v>
      </c>
      <c r="F17" s="25">
        <v>287</v>
      </c>
      <c r="G17" s="26"/>
      <c r="H17" s="23"/>
      <c r="I17" s="24"/>
      <c r="J17" s="24"/>
      <c r="K17" s="24"/>
      <c r="L17" s="8"/>
      <c r="M17" s="28"/>
    </row>
    <row r="18" spans="2:13" ht="12">
      <c r="B18" s="7">
        <v>1051</v>
      </c>
      <c r="C18" s="23" t="s">
        <v>544</v>
      </c>
      <c r="D18" s="24" t="s">
        <v>545</v>
      </c>
      <c r="E18" s="8" t="s">
        <v>542</v>
      </c>
      <c r="F18" s="25">
        <v>80</v>
      </c>
      <c r="G18" s="26"/>
      <c r="H18" s="23"/>
      <c r="I18" s="24"/>
      <c r="J18" s="24"/>
      <c r="K18" s="24"/>
      <c r="L18" s="8"/>
      <c r="M18" s="28"/>
    </row>
    <row r="19" spans="2:13" ht="12">
      <c r="B19" s="7">
        <v>1052</v>
      </c>
      <c r="C19" s="23" t="s">
        <v>546</v>
      </c>
      <c r="D19" s="24" t="s">
        <v>547</v>
      </c>
      <c r="E19" s="8" t="s">
        <v>542</v>
      </c>
      <c r="F19" s="25">
        <v>229</v>
      </c>
      <c r="G19" s="26"/>
      <c r="H19" s="23"/>
      <c r="I19" s="24"/>
      <c r="J19" s="24"/>
      <c r="K19" s="24"/>
      <c r="L19" s="8"/>
      <c r="M19" s="28"/>
    </row>
    <row r="20" spans="2:13" ht="12">
      <c r="B20" s="7">
        <v>1071</v>
      </c>
      <c r="C20" s="23" t="s">
        <v>548</v>
      </c>
      <c r="D20" s="24" t="s">
        <v>549</v>
      </c>
      <c r="E20" s="8" t="s">
        <v>517</v>
      </c>
      <c r="F20" s="25">
        <v>194.66666666666666</v>
      </c>
      <c r="G20" s="26">
        <v>4</v>
      </c>
      <c r="H20" s="23" t="s">
        <v>548</v>
      </c>
      <c r="I20" s="29" t="s">
        <v>538</v>
      </c>
      <c r="J20" s="29" t="s">
        <v>538</v>
      </c>
      <c r="K20" s="29" t="s">
        <v>538</v>
      </c>
      <c r="L20" s="8" t="s">
        <v>539</v>
      </c>
      <c r="M20" s="28">
        <v>2.2006666666666668</v>
      </c>
    </row>
    <row r="21" spans="2:13" ht="12">
      <c r="B21" s="7">
        <v>1081</v>
      </c>
      <c r="C21" s="23" t="s">
        <v>550</v>
      </c>
      <c r="D21" s="24" t="s">
        <v>551</v>
      </c>
      <c r="E21" s="8" t="s">
        <v>517</v>
      </c>
      <c r="F21" s="25">
        <v>1125</v>
      </c>
      <c r="G21" s="26"/>
      <c r="H21" s="23"/>
      <c r="I21" s="24"/>
      <c r="J21" s="24"/>
      <c r="K21" s="24"/>
      <c r="L21" s="8"/>
      <c r="M21" s="28"/>
    </row>
    <row r="22" spans="2:13" ht="12">
      <c r="B22" s="7">
        <v>1101</v>
      </c>
      <c r="C22" s="23" t="s">
        <v>552</v>
      </c>
      <c r="D22" s="24" t="s">
        <v>553</v>
      </c>
      <c r="E22" s="8" t="s">
        <v>529</v>
      </c>
      <c r="F22" s="25">
        <v>484.3333333333333</v>
      </c>
      <c r="G22" s="26"/>
      <c r="H22" s="23"/>
      <c r="I22" s="24"/>
      <c r="J22" s="24"/>
      <c r="K22" s="24"/>
      <c r="L22" s="8"/>
      <c r="M22" s="28"/>
    </row>
    <row r="23" spans="2:13" ht="12">
      <c r="B23" s="7">
        <v>1102</v>
      </c>
      <c r="C23" s="23" t="s">
        <v>554</v>
      </c>
      <c r="D23" s="24" t="s">
        <v>555</v>
      </c>
      <c r="E23" s="8" t="s">
        <v>529</v>
      </c>
      <c r="F23" s="25">
        <v>145.33333333333334</v>
      </c>
      <c r="G23" s="26"/>
      <c r="H23" s="23"/>
      <c r="I23" s="24"/>
      <c r="J23" s="24"/>
      <c r="K23" s="24"/>
      <c r="L23" s="8"/>
      <c r="M23" s="28"/>
    </row>
    <row r="24" spans="2:13" ht="12">
      <c r="B24" s="7">
        <v>1103</v>
      </c>
      <c r="C24" s="23" t="s">
        <v>556</v>
      </c>
      <c r="D24" s="24" t="s">
        <v>557</v>
      </c>
      <c r="E24" s="8" t="s">
        <v>529</v>
      </c>
      <c r="F24" s="25">
        <v>70.66666666666667</v>
      </c>
      <c r="G24" s="26"/>
      <c r="H24" s="23"/>
      <c r="I24" s="24"/>
      <c r="J24" s="24"/>
      <c r="K24" s="24"/>
      <c r="L24" s="8"/>
      <c r="M24" s="28"/>
    </row>
    <row r="25" spans="2:13" ht="12">
      <c r="B25" s="7">
        <v>1104</v>
      </c>
      <c r="C25" s="23" t="s">
        <v>558</v>
      </c>
      <c r="D25" s="24" t="s">
        <v>559</v>
      </c>
      <c r="E25" s="8" t="s">
        <v>529</v>
      </c>
      <c r="F25" s="25">
        <v>206.66666666666666</v>
      </c>
      <c r="G25" s="26"/>
      <c r="H25" s="23"/>
      <c r="I25" s="24"/>
      <c r="J25" s="24"/>
      <c r="K25" s="24"/>
      <c r="L25" s="8"/>
      <c r="M25" s="28"/>
    </row>
    <row r="26" spans="2:13" ht="12">
      <c r="B26" s="7">
        <v>1105</v>
      </c>
      <c r="C26" s="23" t="s">
        <v>560</v>
      </c>
      <c r="D26" s="24" t="s">
        <v>561</v>
      </c>
      <c r="E26" s="8" t="s">
        <v>529</v>
      </c>
      <c r="F26" s="25">
        <v>298</v>
      </c>
      <c r="G26" s="26"/>
      <c r="H26" s="23"/>
      <c r="I26" s="24"/>
      <c r="J26" s="24"/>
      <c r="K26" s="24"/>
      <c r="L26" s="8"/>
      <c r="M26" s="28"/>
    </row>
    <row r="27" spans="2:13" ht="12">
      <c r="B27" s="7">
        <v>1106</v>
      </c>
      <c r="C27" s="23" t="s">
        <v>562</v>
      </c>
      <c r="D27" s="24" t="s">
        <v>563</v>
      </c>
      <c r="E27" s="8" t="s">
        <v>529</v>
      </c>
      <c r="F27" s="25">
        <v>203.33333333333334</v>
      </c>
      <c r="G27" s="26"/>
      <c r="H27" s="23"/>
      <c r="I27" s="24"/>
      <c r="J27" s="24"/>
      <c r="K27" s="24"/>
      <c r="L27" s="8"/>
      <c r="M27" s="28"/>
    </row>
    <row r="28" spans="2:13" ht="12">
      <c r="B28" s="7">
        <v>1107</v>
      </c>
      <c r="C28" s="23" t="s">
        <v>564</v>
      </c>
      <c r="D28" s="24" t="s">
        <v>565</v>
      </c>
      <c r="E28" s="8" t="s">
        <v>529</v>
      </c>
      <c r="F28" s="25">
        <v>99</v>
      </c>
      <c r="G28" s="26"/>
      <c r="H28" s="23"/>
      <c r="I28" s="24"/>
      <c r="J28" s="24"/>
      <c r="K28" s="24"/>
      <c r="L28" s="8"/>
      <c r="M28" s="28"/>
    </row>
    <row r="29" spans="2:13" ht="12">
      <c r="B29" s="7">
        <v>1108</v>
      </c>
      <c r="C29" s="23" t="s">
        <v>566</v>
      </c>
      <c r="D29" s="24" t="s">
        <v>567</v>
      </c>
      <c r="E29" s="8" t="s">
        <v>529</v>
      </c>
      <c r="F29" s="25">
        <v>82</v>
      </c>
      <c r="G29" s="26"/>
      <c r="H29" s="23"/>
      <c r="I29" s="24"/>
      <c r="J29" s="24"/>
      <c r="K29" s="24"/>
      <c r="L29" s="8"/>
      <c r="M29" s="28"/>
    </row>
    <row r="30" spans="2:13" ht="12">
      <c r="B30" s="7">
        <v>1109</v>
      </c>
      <c r="C30" s="23" t="s">
        <v>568</v>
      </c>
      <c r="D30" s="24" t="s">
        <v>569</v>
      </c>
      <c r="E30" s="8" t="s">
        <v>529</v>
      </c>
      <c r="F30" s="25">
        <v>148.33333333333334</v>
      </c>
      <c r="G30" s="26"/>
      <c r="H30" s="23"/>
      <c r="I30" s="24"/>
      <c r="J30" s="24"/>
      <c r="K30" s="24"/>
      <c r="L30" s="8"/>
      <c r="M30" s="28"/>
    </row>
    <row r="31" spans="2:13" ht="12">
      <c r="B31" s="7">
        <v>1110</v>
      </c>
      <c r="C31" s="23" t="s">
        <v>570</v>
      </c>
      <c r="D31" s="24" t="s">
        <v>571</v>
      </c>
      <c r="E31" s="8" t="s">
        <v>529</v>
      </c>
      <c r="F31" s="25">
        <v>284.3333333333333</v>
      </c>
      <c r="G31" s="26"/>
      <c r="H31" s="23"/>
      <c r="I31" s="24"/>
      <c r="J31" s="24"/>
      <c r="K31" s="24"/>
      <c r="L31" s="8"/>
      <c r="M31" s="28"/>
    </row>
    <row r="32" spans="2:20" ht="12.75">
      <c r="B32" s="7">
        <v>1111</v>
      </c>
      <c r="C32" s="23" t="s">
        <v>572</v>
      </c>
      <c r="D32" s="24" t="s">
        <v>573</v>
      </c>
      <c r="E32" s="8" t="s">
        <v>529</v>
      </c>
      <c r="F32" s="25">
        <v>263.6666666666667</v>
      </c>
      <c r="G32" s="26"/>
      <c r="H32" s="23"/>
      <c r="I32" s="24"/>
      <c r="J32" s="24"/>
      <c r="K32" s="24"/>
      <c r="L32" s="8"/>
      <c r="M32" s="28"/>
      <c r="N32" s="31"/>
      <c r="O32" s="31"/>
      <c r="P32" s="31"/>
      <c r="Q32" s="31"/>
      <c r="R32" s="32"/>
      <c r="S32" s="32"/>
      <c r="T32" s="32"/>
    </row>
    <row r="33" spans="2:20" ht="12.75">
      <c r="B33" s="7">
        <v>1112</v>
      </c>
      <c r="C33" s="23" t="s">
        <v>574</v>
      </c>
      <c r="D33" s="24" t="s">
        <v>575</v>
      </c>
      <c r="E33" s="8" t="s">
        <v>529</v>
      </c>
      <c r="F33" s="25">
        <v>95</v>
      </c>
      <c r="G33" s="26"/>
      <c r="H33" s="23"/>
      <c r="I33" s="24"/>
      <c r="J33" s="24"/>
      <c r="K33" s="24"/>
      <c r="L33" s="8"/>
      <c r="M33" s="28"/>
      <c r="N33" s="31"/>
      <c r="O33" s="31"/>
      <c r="P33" s="31"/>
      <c r="Q33" s="31"/>
      <c r="R33" s="32"/>
      <c r="S33" s="32"/>
      <c r="T33" s="32"/>
    </row>
    <row r="34" spans="2:20" ht="12.75">
      <c r="B34" s="7">
        <v>1113</v>
      </c>
      <c r="C34" s="23" t="s">
        <v>576</v>
      </c>
      <c r="D34" s="24" t="s">
        <v>577</v>
      </c>
      <c r="E34" s="8" t="s">
        <v>529</v>
      </c>
      <c r="F34" s="25">
        <v>222.66666666666666</v>
      </c>
      <c r="G34" s="26"/>
      <c r="H34" s="23"/>
      <c r="I34" s="24"/>
      <c r="J34" s="24"/>
      <c r="K34" s="24"/>
      <c r="L34" s="8"/>
      <c r="M34" s="28"/>
      <c r="N34" s="31"/>
      <c r="O34" s="31"/>
      <c r="P34" s="31"/>
      <c r="Q34" s="31"/>
      <c r="R34" s="32"/>
      <c r="S34" s="32"/>
      <c r="T34" s="32"/>
    </row>
    <row r="35" spans="2:20" ht="21">
      <c r="B35" s="7">
        <v>1114</v>
      </c>
      <c r="C35" s="23" t="s">
        <v>578</v>
      </c>
      <c r="D35" s="24" t="s">
        <v>579</v>
      </c>
      <c r="E35" s="8" t="s">
        <v>529</v>
      </c>
      <c r="F35" s="25">
        <v>317.3333333333333</v>
      </c>
      <c r="G35" s="26">
        <v>44</v>
      </c>
      <c r="H35" s="23" t="s">
        <v>580</v>
      </c>
      <c r="I35" s="29" t="s">
        <v>581</v>
      </c>
      <c r="J35" s="29" t="s">
        <v>582</v>
      </c>
      <c r="K35" s="29" t="s">
        <v>583</v>
      </c>
      <c r="L35" s="8" t="s">
        <v>539</v>
      </c>
      <c r="M35" s="28">
        <v>79.05666666666666</v>
      </c>
      <c r="N35" s="31"/>
      <c r="O35" s="31"/>
      <c r="P35" s="31"/>
      <c r="Q35" s="31"/>
      <c r="R35" s="32"/>
      <c r="S35" s="32"/>
      <c r="T35" s="32"/>
    </row>
    <row r="36" spans="2:20" ht="12.75">
      <c r="B36" s="7">
        <v>1131</v>
      </c>
      <c r="C36" s="23" t="s">
        <v>584</v>
      </c>
      <c r="D36" s="24" t="s">
        <v>585</v>
      </c>
      <c r="E36" s="8" t="s">
        <v>529</v>
      </c>
      <c r="F36" s="25">
        <v>106</v>
      </c>
      <c r="G36" s="26"/>
      <c r="H36" s="23"/>
      <c r="I36" s="24"/>
      <c r="J36" s="24"/>
      <c r="K36" s="24"/>
      <c r="L36" s="8"/>
      <c r="M36" s="28"/>
      <c r="N36" s="31"/>
      <c r="O36" s="31"/>
      <c r="P36" s="31"/>
      <c r="Q36" s="31"/>
      <c r="R36" s="32"/>
      <c r="S36" s="32"/>
      <c r="T36" s="32"/>
    </row>
    <row r="37" spans="2:20" ht="12.75">
      <c r="B37" s="7">
        <v>1132</v>
      </c>
      <c r="C37" s="23" t="s">
        <v>586</v>
      </c>
      <c r="D37" s="24" t="s">
        <v>587</v>
      </c>
      <c r="E37" s="8" t="s">
        <v>529</v>
      </c>
      <c r="F37" s="25">
        <v>292</v>
      </c>
      <c r="G37" s="26"/>
      <c r="H37" s="23"/>
      <c r="I37" s="24"/>
      <c r="J37" s="24"/>
      <c r="K37" s="24"/>
      <c r="L37" s="8"/>
      <c r="M37" s="28"/>
      <c r="N37" s="31"/>
      <c r="O37" s="31"/>
      <c r="P37" s="31"/>
      <c r="Q37" s="31"/>
      <c r="R37" s="32"/>
      <c r="S37" s="32"/>
      <c r="T37" s="32"/>
    </row>
    <row r="38" spans="2:20" ht="12.75">
      <c r="B38" s="7">
        <v>1133</v>
      </c>
      <c r="C38" s="23" t="s">
        <v>588</v>
      </c>
      <c r="D38" s="24" t="s">
        <v>589</v>
      </c>
      <c r="E38" s="8" t="s">
        <v>529</v>
      </c>
      <c r="F38" s="25">
        <v>203</v>
      </c>
      <c r="G38" s="26"/>
      <c r="H38" s="23"/>
      <c r="I38" s="24"/>
      <c r="J38" s="24"/>
      <c r="K38" s="24"/>
      <c r="L38" s="8"/>
      <c r="M38" s="28"/>
      <c r="N38" s="31"/>
      <c r="O38" s="31"/>
      <c r="P38" s="31"/>
      <c r="Q38" s="31"/>
      <c r="R38" s="32"/>
      <c r="S38" s="32"/>
      <c r="T38" s="32"/>
    </row>
    <row r="39" spans="2:20" ht="12.75">
      <c r="B39" s="7">
        <v>1141</v>
      </c>
      <c r="C39" s="23" t="s">
        <v>590</v>
      </c>
      <c r="D39" s="24" t="s">
        <v>573</v>
      </c>
      <c r="E39" s="8" t="s">
        <v>529</v>
      </c>
      <c r="F39" s="25">
        <v>255.33333333333334</v>
      </c>
      <c r="G39" s="26"/>
      <c r="H39" s="23"/>
      <c r="I39" s="24"/>
      <c r="J39" s="24"/>
      <c r="K39" s="24"/>
      <c r="L39" s="8"/>
      <c r="M39" s="28"/>
      <c r="N39" s="31"/>
      <c r="O39" s="31"/>
      <c r="P39" s="31"/>
      <c r="Q39" s="31"/>
      <c r="R39" s="32"/>
      <c r="S39" s="32"/>
      <c r="T39" s="32"/>
    </row>
    <row r="40" spans="2:20" ht="12.75">
      <c r="B40" s="7">
        <v>1142</v>
      </c>
      <c r="C40" s="23" t="s">
        <v>591</v>
      </c>
      <c r="D40" s="24" t="s">
        <v>592</v>
      </c>
      <c r="E40" s="8" t="s">
        <v>529</v>
      </c>
      <c r="F40" s="25">
        <v>496.3333333333333</v>
      </c>
      <c r="G40" s="26"/>
      <c r="H40" s="23"/>
      <c r="I40" s="24"/>
      <c r="J40" s="24"/>
      <c r="K40" s="24"/>
      <c r="L40" s="8"/>
      <c r="M40" s="28"/>
      <c r="N40" s="31"/>
      <c r="O40" s="31"/>
      <c r="P40" s="31"/>
      <c r="Q40" s="31"/>
      <c r="R40" s="32"/>
      <c r="S40" s="32"/>
      <c r="T40" s="32"/>
    </row>
    <row r="41" spans="2:20" ht="12.75">
      <c r="B41" s="7">
        <v>1143</v>
      </c>
      <c r="C41" s="23" t="s">
        <v>593</v>
      </c>
      <c r="D41" s="24" t="s">
        <v>594</v>
      </c>
      <c r="E41" s="8" t="s">
        <v>529</v>
      </c>
      <c r="F41" s="25">
        <v>358.6666666666667</v>
      </c>
      <c r="G41" s="26"/>
      <c r="H41" s="23"/>
      <c r="I41" s="24"/>
      <c r="J41" s="24"/>
      <c r="K41" s="24"/>
      <c r="L41" s="8"/>
      <c r="M41" s="28"/>
      <c r="N41" s="31"/>
      <c r="O41" s="31"/>
      <c r="P41" s="31"/>
      <c r="Q41" s="31"/>
      <c r="R41" s="32"/>
      <c r="S41" s="32"/>
      <c r="T41" s="32"/>
    </row>
    <row r="42" spans="2:20" ht="12.75">
      <c r="B42" s="7">
        <v>1144</v>
      </c>
      <c r="C42" s="23" t="s">
        <v>595</v>
      </c>
      <c r="D42" s="24" t="s">
        <v>596</v>
      </c>
      <c r="E42" s="8" t="s">
        <v>529</v>
      </c>
      <c r="F42" s="25">
        <v>129</v>
      </c>
      <c r="G42" s="26"/>
      <c r="H42" s="23"/>
      <c r="I42" s="24"/>
      <c r="J42" s="24"/>
      <c r="K42" s="24"/>
      <c r="L42" s="8"/>
      <c r="M42" s="28"/>
      <c r="N42" s="31"/>
      <c r="O42" s="31"/>
      <c r="P42" s="31"/>
      <c r="Q42" s="31"/>
      <c r="R42" s="32"/>
      <c r="S42" s="32"/>
      <c r="T42" s="32"/>
    </row>
    <row r="43" spans="2:20" ht="12.75">
      <c r="B43" s="7">
        <v>1145</v>
      </c>
      <c r="C43" s="23" t="s">
        <v>597</v>
      </c>
      <c r="D43" s="24" t="s">
        <v>598</v>
      </c>
      <c r="E43" s="8" t="s">
        <v>529</v>
      </c>
      <c r="F43" s="25">
        <v>235.66666666666666</v>
      </c>
      <c r="G43" s="26"/>
      <c r="H43" s="23"/>
      <c r="I43" s="24"/>
      <c r="J43" s="24"/>
      <c r="K43" s="24"/>
      <c r="L43" s="8"/>
      <c r="M43" s="28"/>
      <c r="N43" s="31"/>
      <c r="O43" s="31"/>
      <c r="P43" s="31"/>
      <c r="Q43" s="31"/>
      <c r="R43" s="32"/>
      <c r="S43" s="32"/>
      <c r="T43" s="32"/>
    </row>
    <row r="44" spans="2:20" ht="12.75">
      <c r="B44" s="7">
        <v>1146</v>
      </c>
      <c r="C44" s="23" t="s">
        <v>599</v>
      </c>
      <c r="D44" s="24" t="s">
        <v>600</v>
      </c>
      <c r="E44" s="8" t="s">
        <v>529</v>
      </c>
      <c r="F44" s="25">
        <v>296</v>
      </c>
      <c r="G44" s="26"/>
      <c r="H44" s="23"/>
      <c r="I44" s="24"/>
      <c r="J44" s="24"/>
      <c r="K44" s="24"/>
      <c r="L44" s="8"/>
      <c r="M44" s="28"/>
      <c r="N44" s="31"/>
      <c r="O44" s="31"/>
      <c r="P44" s="31"/>
      <c r="Q44" s="31"/>
      <c r="R44" s="32"/>
      <c r="S44" s="32"/>
      <c r="T44" s="32"/>
    </row>
    <row r="45" spans="2:20" ht="12.75">
      <c r="B45" s="7">
        <v>1147</v>
      </c>
      <c r="C45" s="23" t="s">
        <v>601</v>
      </c>
      <c r="D45" s="24" t="s">
        <v>602</v>
      </c>
      <c r="E45" s="8" t="s">
        <v>529</v>
      </c>
      <c r="F45" s="25">
        <v>656</v>
      </c>
      <c r="G45" s="26"/>
      <c r="H45" s="23"/>
      <c r="I45" s="24"/>
      <c r="J45" s="24"/>
      <c r="K45" s="24"/>
      <c r="L45" s="8"/>
      <c r="M45" s="28"/>
      <c r="N45" s="31"/>
      <c r="O45" s="31"/>
      <c r="P45" s="31"/>
      <c r="Q45" s="31"/>
      <c r="R45" s="32"/>
      <c r="S45" s="32"/>
      <c r="T45" s="32"/>
    </row>
    <row r="46" spans="2:20" ht="12.75">
      <c r="B46" s="7">
        <v>1150</v>
      </c>
      <c r="C46" s="23" t="s">
        <v>603</v>
      </c>
      <c r="D46" s="24" t="s">
        <v>604</v>
      </c>
      <c r="E46" s="8" t="s">
        <v>529</v>
      </c>
      <c r="F46" s="25">
        <v>215.33333333333334</v>
      </c>
      <c r="G46" s="26"/>
      <c r="H46" s="23"/>
      <c r="I46" s="24"/>
      <c r="J46" s="24"/>
      <c r="K46" s="24"/>
      <c r="L46" s="8"/>
      <c r="M46" s="28"/>
      <c r="N46" s="31"/>
      <c r="O46" s="31"/>
      <c r="P46" s="31"/>
      <c r="Q46" s="31"/>
      <c r="R46" s="32"/>
      <c r="S46" s="32"/>
      <c r="T46" s="32"/>
    </row>
    <row r="47" spans="2:20" ht="12.75">
      <c r="B47" s="7">
        <v>1151</v>
      </c>
      <c r="C47" s="23" t="s">
        <v>605</v>
      </c>
      <c r="D47" s="24" t="s">
        <v>594</v>
      </c>
      <c r="E47" s="8" t="s">
        <v>529</v>
      </c>
      <c r="F47" s="25">
        <v>106</v>
      </c>
      <c r="G47" s="26"/>
      <c r="H47" s="23"/>
      <c r="I47" s="24"/>
      <c r="J47" s="24"/>
      <c r="K47" s="24"/>
      <c r="L47" s="8"/>
      <c r="M47" s="28"/>
      <c r="N47" s="31"/>
      <c r="O47" s="31"/>
      <c r="P47" s="31"/>
      <c r="Q47" s="31"/>
      <c r="R47" s="32"/>
      <c r="S47" s="32"/>
      <c r="T47" s="32"/>
    </row>
    <row r="48" spans="2:20" ht="12.75">
      <c r="B48" s="7">
        <v>1152</v>
      </c>
      <c r="C48" s="23" t="s">
        <v>606</v>
      </c>
      <c r="D48" s="24" t="s">
        <v>607</v>
      </c>
      <c r="E48" s="8" t="s">
        <v>529</v>
      </c>
      <c r="F48" s="25">
        <v>104</v>
      </c>
      <c r="G48" s="26"/>
      <c r="H48" s="23"/>
      <c r="I48" s="24"/>
      <c r="J48" s="24"/>
      <c r="K48" s="24"/>
      <c r="L48" s="8"/>
      <c r="M48" s="28"/>
      <c r="N48" s="31"/>
      <c r="O48" s="31"/>
      <c r="P48" s="31"/>
      <c r="Q48" s="31"/>
      <c r="R48" s="32"/>
      <c r="S48" s="32"/>
      <c r="T48" s="32"/>
    </row>
    <row r="49" spans="2:20" ht="12.75">
      <c r="B49" s="7">
        <v>1153</v>
      </c>
      <c r="C49" s="23" t="s">
        <v>608</v>
      </c>
      <c r="D49" s="24" t="s">
        <v>609</v>
      </c>
      <c r="E49" s="8" t="s">
        <v>529</v>
      </c>
      <c r="F49" s="25">
        <v>186.66666666666666</v>
      </c>
      <c r="G49" s="26"/>
      <c r="H49" s="23"/>
      <c r="I49" s="24"/>
      <c r="J49" s="24"/>
      <c r="K49" s="24"/>
      <c r="L49" s="8"/>
      <c r="M49" s="28"/>
      <c r="N49" s="31"/>
      <c r="O49" s="31"/>
      <c r="P49" s="31"/>
      <c r="Q49" s="31"/>
      <c r="R49" s="32"/>
      <c r="S49" s="32"/>
      <c r="T49" s="32"/>
    </row>
    <row r="50" spans="2:20" ht="12.75">
      <c r="B50" s="7">
        <v>1154</v>
      </c>
      <c r="C50" s="23" t="s">
        <v>610</v>
      </c>
      <c r="D50" s="24" t="s">
        <v>611</v>
      </c>
      <c r="E50" s="8" t="s">
        <v>529</v>
      </c>
      <c r="F50" s="25">
        <v>94.33333333333333</v>
      </c>
      <c r="G50" s="26"/>
      <c r="H50" s="23"/>
      <c r="I50" s="24"/>
      <c r="J50" s="24"/>
      <c r="K50" s="24"/>
      <c r="L50" s="8"/>
      <c r="M50" s="28"/>
      <c r="N50" s="31"/>
      <c r="O50" s="31"/>
      <c r="P50" s="31"/>
      <c r="Q50" s="31"/>
      <c r="R50" s="32"/>
      <c r="S50" s="32"/>
      <c r="T50" s="32"/>
    </row>
    <row r="51" spans="2:20" ht="12.75">
      <c r="B51" s="7">
        <v>1161</v>
      </c>
      <c r="C51" s="23" t="s">
        <v>612</v>
      </c>
      <c r="D51" s="24" t="s">
        <v>613</v>
      </c>
      <c r="E51" s="8" t="s">
        <v>614</v>
      </c>
      <c r="F51" s="25">
        <v>580.3333333333334</v>
      </c>
      <c r="G51" s="26"/>
      <c r="H51" s="23"/>
      <c r="I51" s="24"/>
      <c r="J51" s="24"/>
      <c r="K51" s="24"/>
      <c r="L51" s="8"/>
      <c r="M51" s="28"/>
      <c r="N51" s="31"/>
      <c r="O51" s="31"/>
      <c r="P51" s="31"/>
      <c r="Q51" s="31"/>
      <c r="R51" s="32"/>
      <c r="S51" s="32"/>
      <c r="T51" s="32"/>
    </row>
    <row r="52" spans="2:20" ht="12.75">
      <c r="B52" s="7">
        <v>1162</v>
      </c>
      <c r="C52" s="23" t="s">
        <v>615</v>
      </c>
      <c r="D52" s="24" t="s">
        <v>616</v>
      </c>
      <c r="E52" s="8" t="s">
        <v>529</v>
      </c>
      <c r="F52" s="25">
        <v>432</v>
      </c>
      <c r="G52" s="26"/>
      <c r="H52" s="23"/>
      <c r="I52" s="24"/>
      <c r="J52" s="24"/>
      <c r="K52" s="24"/>
      <c r="L52" s="8"/>
      <c r="M52" s="28"/>
      <c r="N52" s="31"/>
      <c r="O52" s="31"/>
      <c r="P52" s="31"/>
      <c r="Q52" s="31"/>
      <c r="R52" s="32"/>
      <c r="S52" s="32"/>
      <c r="T52" s="32"/>
    </row>
    <row r="53" spans="2:20" ht="12.75">
      <c r="B53" s="7">
        <v>1163</v>
      </c>
      <c r="C53" s="23" t="s">
        <v>617</v>
      </c>
      <c r="D53" s="24" t="s">
        <v>618</v>
      </c>
      <c r="E53" s="8" t="s">
        <v>529</v>
      </c>
      <c r="F53" s="25">
        <v>219.33333333333334</v>
      </c>
      <c r="G53" s="26"/>
      <c r="H53" s="23"/>
      <c r="I53" s="24"/>
      <c r="J53" s="24"/>
      <c r="K53" s="24"/>
      <c r="L53" s="8"/>
      <c r="M53" s="28"/>
      <c r="N53" s="31"/>
      <c r="O53" s="31"/>
      <c r="P53" s="31"/>
      <c r="Q53" s="31"/>
      <c r="R53" s="32"/>
      <c r="S53" s="32"/>
      <c r="T53" s="32"/>
    </row>
    <row r="54" spans="2:20" ht="12.75">
      <c r="B54" s="7">
        <v>1165</v>
      </c>
      <c r="C54" s="23" t="s">
        <v>619</v>
      </c>
      <c r="D54" s="24" t="s">
        <v>620</v>
      </c>
      <c r="E54" s="8" t="s">
        <v>529</v>
      </c>
      <c r="F54" s="25">
        <v>210.66666666666666</v>
      </c>
      <c r="G54" s="26"/>
      <c r="H54" s="23"/>
      <c r="I54" s="24"/>
      <c r="J54" s="24"/>
      <c r="K54" s="24"/>
      <c r="L54" s="8"/>
      <c r="M54" s="28"/>
      <c r="N54" s="31"/>
      <c r="O54" s="31"/>
      <c r="P54" s="31"/>
      <c r="Q54" s="31"/>
      <c r="R54" s="32"/>
      <c r="S54" s="32"/>
      <c r="T54" s="32"/>
    </row>
    <row r="55" spans="2:20" ht="12.75">
      <c r="B55" s="7">
        <v>1166</v>
      </c>
      <c r="C55" s="23" t="s">
        <v>621</v>
      </c>
      <c r="D55" s="24" t="s">
        <v>594</v>
      </c>
      <c r="E55" s="8" t="s">
        <v>529</v>
      </c>
      <c r="F55" s="25">
        <v>377</v>
      </c>
      <c r="G55" s="26"/>
      <c r="H55" s="23"/>
      <c r="I55" s="24"/>
      <c r="J55" s="24"/>
      <c r="K55" s="24"/>
      <c r="L55" s="8"/>
      <c r="M55" s="28"/>
      <c r="N55" s="31"/>
      <c r="O55" s="31"/>
      <c r="P55" s="31"/>
      <c r="Q55" s="31"/>
      <c r="R55" s="32"/>
      <c r="S55" s="32"/>
      <c r="T55" s="32"/>
    </row>
    <row r="56" spans="2:20" ht="12.75">
      <c r="B56" s="7">
        <v>1171</v>
      </c>
      <c r="C56" s="23" t="s">
        <v>622</v>
      </c>
      <c r="D56" s="24" t="s">
        <v>623</v>
      </c>
      <c r="E56" s="8" t="s">
        <v>624</v>
      </c>
      <c r="F56" s="25">
        <v>353.3333333333333</v>
      </c>
      <c r="G56" s="26">
        <v>144</v>
      </c>
      <c r="H56" s="23" t="s">
        <v>625</v>
      </c>
      <c r="I56" s="24" t="s">
        <v>626</v>
      </c>
      <c r="J56" s="29" t="s">
        <v>627</v>
      </c>
      <c r="K56" s="24" t="s">
        <v>628</v>
      </c>
      <c r="L56" s="8" t="s">
        <v>629</v>
      </c>
      <c r="M56" s="28">
        <v>7.323666666666667</v>
      </c>
      <c r="N56" s="31"/>
      <c r="O56" s="31"/>
      <c r="P56" s="31"/>
      <c r="Q56" s="31"/>
      <c r="R56" s="32"/>
      <c r="S56" s="32"/>
      <c r="T56" s="32"/>
    </row>
    <row r="57" spans="2:20" ht="12.75">
      <c r="B57" s="7">
        <v>1173</v>
      </c>
      <c r="C57" s="23" t="s">
        <v>630</v>
      </c>
      <c r="D57" s="24" t="s">
        <v>631</v>
      </c>
      <c r="E57" s="8" t="s">
        <v>624</v>
      </c>
      <c r="F57" s="25">
        <v>134.66666666666666</v>
      </c>
      <c r="G57" s="26"/>
      <c r="H57" s="23"/>
      <c r="I57" s="24"/>
      <c r="J57" s="24"/>
      <c r="K57" s="24"/>
      <c r="L57" s="8"/>
      <c r="M57" s="28"/>
      <c r="N57" s="31"/>
      <c r="O57" s="31"/>
      <c r="P57" s="31"/>
      <c r="Q57" s="31"/>
      <c r="R57" s="32"/>
      <c r="S57" s="32"/>
      <c r="T57" s="32"/>
    </row>
    <row r="58" spans="2:20" ht="21">
      <c r="B58" s="7">
        <v>1201</v>
      </c>
      <c r="C58" s="23" t="s">
        <v>632</v>
      </c>
      <c r="D58" s="24" t="s">
        <v>633</v>
      </c>
      <c r="E58" s="8" t="s">
        <v>529</v>
      </c>
      <c r="F58" s="25">
        <v>605.3333333333334</v>
      </c>
      <c r="G58" s="26">
        <v>28</v>
      </c>
      <c r="H58" s="23" t="s">
        <v>634</v>
      </c>
      <c r="I58" s="29" t="s">
        <v>635</v>
      </c>
      <c r="J58" s="29" t="s">
        <v>636</v>
      </c>
      <c r="K58" s="29" t="s">
        <v>635</v>
      </c>
      <c r="L58" s="8" t="s">
        <v>526</v>
      </c>
      <c r="M58" s="28">
        <v>16.056</v>
      </c>
      <c r="N58" s="31"/>
      <c r="O58" s="31"/>
      <c r="P58" s="31"/>
      <c r="Q58" s="31"/>
      <c r="R58" s="32"/>
      <c r="S58" s="32"/>
      <c r="T58" s="32"/>
    </row>
    <row r="59" spans="2:20" ht="21">
      <c r="B59" s="7">
        <v>1202</v>
      </c>
      <c r="C59" s="23" t="s">
        <v>632</v>
      </c>
      <c r="D59" s="24" t="s">
        <v>637</v>
      </c>
      <c r="E59" s="8" t="s">
        <v>529</v>
      </c>
      <c r="F59" s="25">
        <v>332</v>
      </c>
      <c r="G59" s="26">
        <v>28</v>
      </c>
      <c r="H59" s="23" t="s">
        <v>634</v>
      </c>
      <c r="I59" s="29" t="s">
        <v>635</v>
      </c>
      <c r="J59" s="29" t="s">
        <v>636</v>
      </c>
      <c r="K59" s="29" t="s">
        <v>635</v>
      </c>
      <c r="L59" s="8" t="s">
        <v>526</v>
      </c>
      <c r="M59" s="28">
        <v>16.056</v>
      </c>
      <c r="N59" s="31"/>
      <c r="O59" s="31"/>
      <c r="P59" s="31"/>
      <c r="Q59" s="31"/>
      <c r="R59" s="32"/>
      <c r="S59" s="32"/>
      <c r="T59" s="32"/>
    </row>
    <row r="60" spans="2:20" ht="21">
      <c r="B60" s="7">
        <v>1203</v>
      </c>
      <c r="C60" s="23" t="s">
        <v>632</v>
      </c>
      <c r="D60" s="24" t="s">
        <v>638</v>
      </c>
      <c r="E60" s="8" t="s">
        <v>529</v>
      </c>
      <c r="F60" s="25">
        <v>346</v>
      </c>
      <c r="G60" s="26">
        <v>28</v>
      </c>
      <c r="H60" s="23" t="s">
        <v>634</v>
      </c>
      <c r="I60" s="29" t="s">
        <v>635</v>
      </c>
      <c r="J60" s="29" t="s">
        <v>636</v>
      </c>
      <c r="K60" s="29" t="s">
        <v>635</v>
      </c>
      <c r="L60" s="8" t="s">
        <v>526</v>
      </c>
      <c r="M60" s="28">
        <v>16.056</v>
      </c>
      <c r="N60" s="31"/>
      <c r="O60" s="31"/>
      <c r="P60" s="31"/>
      <c r="Q60" s="31"/>
      <c r="R60" s="32"/>
      <c r="S60" s="32"/>
      <c r="T60" s="32"/>
    </row>
    <row r="61" spans="2:20" ht="21">
      <c r="B61" s="7">
        <v>1211</v>
      </c>
      <c r="C61" s="23" t="s">
        <v>639</v>
      </c>
      <c r="D61" s="24" t="s">
        <v>633</v>
      </c>
      <c r="E61" s="8" t="s">
        <v>529</v>
      </c>
      <c r="F61" s="25">
        <v>210.33333333333334</v>
      </c>
      <c r="G61" s="26">
        <v>27</v>
      </c>
      <c r="H61" s="23" t="s">
        <v>640</v>
      </c>
      <c r="I61" s="29" t="s">
        <v>641</v>
      </c>
      <c r="J61" s="29" t="s">
        <v>642</v>
      </c>
      <c r="K61" s="29" t="s">
        <v>635</v>
      </c>
      <c r="L61" s="8" t="s">
        <v>526</v>
      </c>
      <c r="M61" s="28">
        <v>14.986333333333334</v>
      </c>
      <c r="N61" s="31"/>
      <c r="O61" s="31"/>
      <c r="P61" s="31"/>
      <c r="Q61" s="31"/>
      <c r="R61" s="32"/>
      <c r="S61" s="32"/>
      <c r="T61" s="32"/>
    </row>
    <row r="62" spans="2:20" ht="21">
      <c r="B62" s="7">
        <v>1212</v>
      </c>
      <c r="C62" s="23" t="s">
        <v>639</v>
      </c>
      <c r="D62" s="24" t="s">
        <v>637</v>
      </c>
      <c r="E62" s="8" t="s">
        <v>529</v>
      </c>
      <c r="F62" s="25">
        <v>149.66666666666666</v>
      </c>
      <c r="G62" s="26">
        <v>27</v>
      </c>
      <c r="H62" s="23" t="s">
        <v>640</v>
      </c>
      <c r="I62" s="29" t="s">
        <v>641</v>
      </c>
      <c r="J62" s="29" t="s">
        <v>642</v>
      </c>
      <c r="K62" s="29" t="s">
        <v>635</v>
      </c>
      <c r="L62" s="8" t="s">
        <v>526</v>
      </c>
      <c r="M62" s="28">
        <v>14.986333333333334</v>
      </c>
      <c r="N62" s="31"/>
      <c r="O62" s="31"/>
      <c r="P62" s="31"/>
      <c r="Q62" s="31"/>
      <c r="R62" s="32"/>
      <c r="S62" s="32"/>
      <c r="T62" s="32"/>
    </row>
    <row r="63" spans="2:20" ht="12.75">
      <c r="B63" s="7">
        <v>1221</v>
      </c>
      <c r="C63" s="23" t="s">
        <v>643</v>
      </c>
      <c r="D63" s="24" t="s">
        <v>644</v>
      </c>
      <c r="E63" s="8" t="s">
        <v>529</v>
      </c>
      <c r="F63" s="25">
        <v>122</v>
      </c>
      <c r="G63" s="26">
        <v>30</v>
      </c>
      <c r="H63" s="23" t="s">
        <v>645</v>
      </c>
      <c r="I63" s="29" t="s">
        <v>646</v>
      </c>
      <c r="J63" s="29" t="s">
        <v>647</v>
      </c>
      <c r="K63" s="29" t="s">
        <v>583</v>
      </c>
      <c r="L63" s="8" t="s">
        <v>539</v>
      </c>
      <c r="M63" s="28">
        <v>11.965</v>
      </c>
      <c r="N63" s="31"/>
      <c r="O63" s="31"/>
      <c r="P63" s="31"/>
      <c r="Q63" s="31"/>
      <c r="R63" s="32"/>
      <c r="S63" s="32"/>
      <c r="T63" s="32"/>
    </row>
    <row r="64" spans="2:20" ht="21">
      <c r="B64" s="7">
        <v>1231</v>
      </c>
      <c r="C64" s="23" t="s">
        <v>648</v>
      </c>
      <c r="D64" s="24" t="s">
        <v>649</v>
      </c>
      <c r="E64" s="8" t="s">
        <v>529</v>
      </c>
      <c r="F64" s="25">
        <v>0</v>
      </c>
      <c r="G64" s="26">
        <v>29</v>
      </c>
      <c r="H64" s="23" t="s">
        <v>648</v>
      </c>
      <c r="I64" s="29" t="s">
        <v>635</v>
      </c>
      <c r="J64" s="29" t="s">
        <v>650</v>
      </c>
      <c r="K64" s="29" t="s">
        <v>635</v>
      </c>
      <c r="L64" s="8" t="s">
        <v>526</v>
      </c>
      <c r="M64" s="28">
        <v>17.813000000000002</v>
      </c>
      <c r="N64" s="31"/>
      <c r="O64" s="31"/>
      <c r="P64" s="31"/>
      <c r="Q64" s="31"/>
      <c r="R64" s="32"/>
      <c r="S64" s="32"/>
      <c r="T64" s="32"/>
    </row>
    <row r="65" spans="2:20" ht="12.75">
      <c r="B65" s="7">
        <v>1241</v>
      </c>
      <c r="C65" s="23" t="s">
        <v>651</v>
      </c>
      <c r="D65" s="24" t="s">
        <v>652</v>
      </c>
      <c r="E65" s="8" t="s">
        <v>529</v>
      </c>
      <c r="F65" s="25">
        <v>109.33333333333333</v>
      </c>
      <c r="G65" s="26"/>
      <c r="H65" s="23"/>
      <c r="I65" s="24"/>
      <c r="J65" s="24"/>
      <c r="K65" s="24"/>
      <c r="L65" s="8"/>
      <c r="M65" s="28"/>
      <c r="N65" s="31"/>
      <c r="O65" s="31"/>
      <c r="P65" s="31"/>
      <c r="Q65" s="31"/>
      <c r="R65" s="32"/>
      <c r="S65" s="32"/>
      <c r="T65" s="32"/>
    </row>
    <row r="66" spans="2:20" ht="24">
      <c r="B66" s="7">
        <v>1251</v>
      </c>
      <c r="C66" s="23" t="s">
        <v>653</v>
      </c>
      <c r="D66" s="24" t="s">
        <v>654</v>
      </c>
      <c r="E66" s="8" t="s">
        <v>529</v>
      </c>
      <c r="F66" s="25">
        <v>199.66666666666666</v>
      </c>
      <c r="G66" s="26">
        <v>33</v>
      </c>
      <c r="H66" s="23" t="s">
        <v>655</v>
      </c>
      <c r="I66" s="29" t="s">
        <v>656</v>
      </c>
      <c r="J66" s="29" t="s">
        <v>657</v>
      </c>
      <c r="K66" s="29" t="s">
        <v>583</v>
      </c>
      <c r="L66" s="8" t="s">
        <v>539</v>
      </c>
      <c r="M66" s="28">
        <v>28.499</v>
      </c>
      <c r="N66" s="31"/>
      <c r="O66" s="31"/>
      <c r="P66" s="31"/>
      <c r="Q66" s="31"/>
      <c r="R66" s="32"/>
      <c r="S66" s="32"/>
      <c r="T66" s="32"/>
    </row>
    <row r="67" spans="2:20" ht="24">
      <c r="B67" s="7">
        <v>1252</v>
      </c>
      <c r="C67" s="23" t="s">
        <v>653</v>
      </c>
      <c r="D67" s="24" t="s">
        <v>658</v>
      </c>
      <c r="E67" s="8" t="s">
        <v>529</v>
      </c>
      <c r="F67" s="25">
        <v>259.3333333333333</v>
      </c>
      <c r="G67" s="26">
        <v>33</v>
      </c>
      <c r="H67" s="23" t="s">
        <v>655</v>
      </c>
      <c r="I67" s="29" t="s">
        <v>656</v>
      </c>
      <c r="J67" s="29" t="s">
        <v>657</v>
      </c>
      <c r="K67" s="29" t="s">
        <v>583</v>
      </c>
      <c r="L67" s="8" t="s">
        <v>539</v>
      </c>
      <c r="M67" s="28">
        <v>28.499</v>
      </c>
      <c r="N67" s="31"/>
      <c r="O67" s="31"/>
      <c r="P67" s="31"/>
      <c r="Q67" s="31"/>
      <c r="R67" s="32"/>
      <c r="S67" s="32"/>
      <c r="T67" s="32"/>
    </row>
    <row r="68" spans="2:20" ht="12.75">
      <c r="B68" s="7">
        <v>1261</v>
      </c>
      <c r="C68" s="23" t="s">
        <v>659</v>
      </c>
      <c r="D68" s="24" t="s">
        <v>660</v>
      </c>
      <c r="E68" s="8" t="s">
        <v>529</v>
      </c>
      <c r="F68" s="25">
        <v>189</v>
      </c>
      <c r="G68" s="26">
        <v>32</v>
      </c>
      <c r="H68" s="23" t="s">
        <v>661</v>
      </c>
      <c r="I68" s="29" t="s">
        <v>662</v>
      </c>
      <c r="J68" s="29" t="s">
        <v>663</v>
      </c>
      <c r="K68" s="29" t="s">
        <v>583</v>
      </c>
      <c r="L68" s="8" t="s">
        <v>539</v>
      </c>
      <c r="M68" s="28">
        <v>17.048999999999996</v>
      </c>
      <c r="N68" s="31"/>
      <c r="O68" s="31"/>
      <c r="P68" s="31"/>
      <c r="Q68" s="31"/>
      <c r="R68" s="32"/>
      <c r="S68" s="32"/>
      <c r="T68" s="32"/>
    </row>
    <row r="69" spans="2:20" ht="12.75">
      <c r="B69" s="7">
        <v>1271</v>
      </c>
      <c r="C69" s="23" t="s">
        <v>664</v>
      </c>
      <c r="D69" s="24" t="s">
        <v>665</v>
      </c>
      <c r="E69" s="8" t="s">
        <v>529</v>
      </c>
      <c r="F69" s="25">
        <v>217</v>
      </c>
      <c r="G69" s="26"/>
      <c r="H69" s="23"/>
      <c r="I69" s="24"/>
      <c r="J69" s="24"/>
      <c r="K69" s="24"/>
      <c r="L69" s="8"/>
      <c r="M69" s="28"/>
      <c r="N69" s="31"/>
      <c r="O69" s="31"/>
      <c r="P69" s="31"/>
      <c r="Q69" s="31"/>
      <c r="R69" s="32"/>
      <c r="S69" s="32"/>
      <c r="T69" s="32"/>
    </row>
    <row r="70" spans="2:20" ht="12.75">
      <c r="B70" s="7">
        <v>1281</v>
      </c>
      <c r="C70" s="23" t="s">
        <v>666</v>
      </c>
      <c r="D70" s="24" t="s">
        <v>667</v>
      </c>
      <c r="E70" s="8" t="s">
        <v>624</v>
      </c>
      <c r="F70" s="25">
        <v>327.6666666666667</v>
      </c>
      <c r="G70" s="26">
        <v>143</v>
      </c>
      <c r="H70" s="23" t="s">
        <v>668</v>
      </c>
      <c r="I70" s="24" t="s">
        <v>669</v>
      </c>
      <c r="J70" s="24" t="s">
        <v>670</v>
      </c>
      <c r="K70" s="24" t="s">
        <v>671</v>
      </c>
      <c r="L70" s="33"/>
      <c r="M70" s="34">
        <v>6.737</v>
      </c>
      <c r="N70" s="31"/>
      <c r="O70" s="31"/>
      <c r="P70" s="31"/>
      <c r="Q70" s="31"/>
      <c r="R70" s="32"/>
      <c r="S70" s="32"/>
      <c r="T70" s="32"/>
    </row>
    <row r="71" spans="2:20" ht="21">
      <c r="B71" s="7">
        <v>1301</v>
      </c>
      <c r="C71" s="23" t="s">
        <v>672</v>
      </c>
      <c r="D71" s="24" t="s">
        <v>673</v>
      </c>
      <c r="E71" s="8" t="s">
        <v>674</v>
      </c>
      <c r="F71" s="25">
        <v>74.33333333333333</v>
      </c>
      <c r="G71" s="26">
        <v>140</v>
      </c>
      <c r="H71" s="23" t="s">
        <v>675</v>
      </c>
      <c r="I71" s="24" t="s">
        <v>676</v>
      </c>
      <c r="J71" s="29" t="s">
        <v>677</v>
      </c>
      <c r="K71" s="24" t="s">
        <v>678</v>
      </c>
      <c r="L71" s="8" t="s">
        <v>679</v>
      </c>
      <c r="M71" s="28">
        <v>0.6973333333333332</v>
      </c>
      <c r="N71" s="31"/>
      <c r="O71" s="31"/>
      <c r="P71" s="31"/>
      <c r="Q71" s="31"/>
      <c r="R71" s="32"/>
      <c r="S71" s="32"/>
      <c r="T71" s="32"/>
    </row>
    <row r="72" spans="2:20" ht="21">
      <c r="B72" s="7">
        <v>1303</v>
      </c>
      <c r="C72" s="23" t="s">
        <v>672</v>
      </c>
      <c r="D72" s="24" t="s">
        <v>680</v>
      </c>
      <c r="E72" s="8" t="s">
        <v>674</v>
      </c>
      <c r="F72" s="25">
        <v>213</v>
      </c>
      <c r="G72" s="26"/>
      <c r="H72" s="23"/>
      <c r="I72" s="24"/>
      <c r="J72" s="24"/>
      <c r="K72" s="24"/>
      <c r="L72" s="8"/>
      <c r="M72" s="28"/>
      <c r="N72" s="31"/>
      <c r="O72" s="31"/>
      <c r="P72" s="31"/>
      <c r="Q72" s="31"/>
      <c r="R72" s="32"/>
      <c r="S72" s="32"/>
      <c r="T72" s="32"/>
    </row>
    <row r="73" spans="2:20" ht="21">
      <c r="B73" s="7">
        <v>1311</v>
      </c>
      <c r="C73" s="23" t="s">
        <v>681</v>
      </c>
      <c r="D73" s="24" t="s">
        <v>682</v>
      </c>
      <c r="E73" s="8" t="s">
        <v>624</v>
      </c>
      <c r="F73" s="25">
        <v>2572</v>
      </c>
      <c r="G73" s="26">
        <v>141</v>
      </c>
      <c r="H73" s="23" t="s">
        <v>683</v>
      </c>
      <c r="I73" s="24" t="s">
        <v>684</v>
      </c>
      <c r="J73" s="29" t="s">
        <v>685</v>
      </c>
      <c r="K73" s="24" t="s">
        <v>686</v>
      </c>
      <c r="L73" s="8" t="s">
        <v>687</v>
      </c>
      <c r="M73" s="28">
        <v>12.271666666666667</v>
      </c>
      <c r="N73" s="31"/>
      <c r="O73" s="31"/>
      <c r="P73" s="31"/>
      <c r="Q73" s="31"/>
      <c r="R73" s="32"/>
      <c r="S73" s="32"/>
      <c r="T73" s="32"/>
    </row>
    <row r="74" spans="2:20" ht="12.75">
      <c r="B74" s="7">
        <v>1321</v>
      </c>
      <c r="C74" s="23" t="s">
        <v>688</v>
      </c>
      <c r="D74" s="24" t="s">
        <v>689</v>
      </c>
      <c r="E74" s="8" t="s">
        <v>690</v>
      </c>
      <c r="F74" s="25">
        <v>372.6666666666667</v>
      </c>
      <c r="G74" s="26"/>
      <c r="H74" s="23"/>
      <c r="I74" s="24"/>
      <c r="J74" s="24"/>
      <c r="K74" s="24"/>
      <c r="L74" s="8"/>
      <c r="M74" s="28"/>
      <c r="N74" s="31"/>
      <c r="O74" s="31"/>
      <c r="P74" s="31"/>
      <c r="Q74" s="31"/>
      <c r="R74" s="32"/>
      <c r="S74" s="32"/>
      <c r="T74" s="32"/>
    </row>
    <row r="75" spans="2:20" ht="21">
      <c r="B75" s="7">
        <v>1331</v>
      </c>
      <c r="C75" s="23" t="s">
        <v>691</v>
      </c>
      <c r="D75" s="24" t="s">
        <v>692</v>
      </c>
      <c r="E75" s="8" t="s">
        <v>690</v>
      </c>
      <c r="F75" s="25">
        <v>353.3333333333333</v>
      </c>
      <c r="G75" s="26"/>
      <c r="H75" s="23"/>
      <c r="I75" s="24"/>
      <c r="J75" s="24"/>
      <c r="K75" s="24"/>
      <c r="L75" s="8"/>
      <c r="M75" s="28"/>
      <c r="N75" s="31"/>
      <c r="O75" s="31"/>
      <c r="P75" s="31"/>
      <c r="Q75" s="31"/>
      <c r="R75" s="32"/>
      <c r="S75" s="32"/>
      <c r="T75" s="32"/>
    </row>
    <row r="76" spans="2:20" ht="21">
      <c r="B76" s="7">
        <v>1332</v>
      </c>
      <c r="C76" s="23" t="s">
        <v>691</v>
      </c>
      <c r="D76" s="24" t="s">
        <v>693</v>
      </c>
      <c r="E76" s="8" t="s">
        <v>624</v>
      </c>
      <c r="F76" s="25">
        <v>536</v>
      </c>
      <c r="G76" s="26"/>
      <c r="H76" s="23"/>
      <c r="I76" s="24"/>
      <c r="J76" s="24"/>
      <c r="K76" s="24"/>
      <c r="L76" s="8"/>
      <c r="M76" s="28"/>
      <c r="N76" s="31"/>
      <c r="O76" s="31"/>
      <c r="P76" s="31"/>
      <c r="Q76" s="31"/>
      <c r="R76" s="32"/>
      <c r="S76" s="32"/>
      <c r="T76" s="32"/>
    </row>
    <row r="77" spans="2:20" ht="21">
      <c r="B77" s="7">
        <v>1333</v>
      </c>
      <c r="C77" s="23" t="s">
        <v>694</v>
      </c>
      <c r="D77" s="24" t="s">
        <v>695</v>
      </c>
      <c r="E77" s="8" t="s">
        <v>696</v>
      </c>
      <c r="F77" s="25">
        <v>231</v>
      </c>
      <c r="G77" s="26"/>
      <c r="H77" s="23"/>
      <c r="I77" s="24"/>
      <c r="J77" s="24"/>
      <c r="K77" s="24"/>
      <c r="L77" s="8"/>
      <c r="M77" s="28"/>
      <c r="N77" s="31"/>
      <c r="O77" s="31"/>
      <c r="P77" s="31"/>
      <c r="Q77" s="31"/>
      <c r="R77" s="32"/>
      <c r="S77" s="32"/>
      <c r="T77" s="32"/>
    </row>
    <row r="78" spans="2:20" ht="12.75">
      <c r="B78" s="7">
        <v>1341</v>
      </c>
      <c r="C78" s="23" t="s">
        <v>697</v>
      </c>
      <c r="D78" s="24" t="s">
        <v>698</v>
      </c>
      <c r="E78" s="8" t="s">
        <v>517</v>
      </c>
      <c r="F78" s="25">
        <v>276.3333333333333</v>
      </c>
      <c r="G78" s="26">
        <v>37</v>
      </c>
      <c r="H78" s="23" t="s">
        <v>699</v>
      </c>
      <c r="I78" s="29" t="s">
        <v>700</v>
      </c>
      <c r="J78" s="29" t="s">
        <v>700</v>
      </c>
      <c r="K78" s="29" t="s">
        <v>700</v>
      </c>
      <c r="L78" s="8" t="s">
        <v>701</v>
      </c>
      <c r="M78" s="28">
        <v>6.925999999999999</v>
      </c>
      <c r="N78" s="31"/>
      <c r="O78" s="31"/>
      <c r="P78" s="31"/>
      <c r="Q78" s="31"/>
      <c r="R78" s="32"/>
      <c r="S78" s="32"/>
      <c r="T78" s="32"/>
    </row>
    <row r="79" spans="2:20" ht="12.75">
      <c r="B79" s="7">
        <v>1401</v>
      </c>
      <c r="C79" s="23" t="s">
        <v>702</v>
      </c>
      <c r="D79" s="24"/>
      <c r="E79" s="8" t="s">
        <v>517</v>
      </c>
      <c r="F79" s="25">
        <v>221.66666666666666</v>
      </c>
      <c r="G79" s="26">
        <v>53</v>
      </c>
      <c r="H79" s="23" t="s">
        <v>703</v>
      </c>
      <c r="I79" s="24" t="s">
        <v>704</v>
      </c>
      <c r="J79" s="29" t="s">
        <v>704</v>
      </c>
      <c r="K79" s="24" t="s">
        <v>704</v>
      </c>
      <c r="L79" s="8" t="s">
        <v>705</v>
      </c>
      <c r="M79" s="28">
        <v>1.8143333333333331</v>
      </c>
      <c r="N79" s="31"/>
      <c r="O79" s="31"/>
      <c r="P79" s="31"/>
      <c r="Q79" s="31"/>
      <c r="R79" s="32"/>
      <c r="S79" s="32"/>
      <c r="T79" s="32"/>
    </row>
    <row r="80" spans="2:20" ht="12.75">
      <c r="B80" s="7">
        <v>1402</v>
      </c>
      <c r="C80" s="23" t="s">
        <v>706</v>
      </c>
      <c r="D80" s="24"/>
      <c r="E80" s="8" t="s">
        <v>517</v>
      </c>
      <c r="F80" s="25">
        <v>729.6666666666666</v>
      </c>
      <c r="G80" s="26">
        <v>54</v>
      </c>
      <c r="H80" s="23" t="s">
        <v>707</v>
      </c>
      <c r="I80" s="24" t="s">
        <v>704</v>
      </c>
      <c r="J80" s="29" t="s">
        <v>704</v>
      </c>
      <c r="K80" s="24" t="s">
        <v>704</v>
      </c>
      <c r="L80" s="8" t="s">
        <v>705</v>
      </c>
      <c r="M80" s="28">
        <v>2.397</v>
      </c>
      <c r="N80" s="31"/>
      <c r="O80" s="31"/>
      <c r="P80" s="31"/>
      <c r="Q80" s="31"/>
      <c r="R80" s="32"/>
      <c r="S80" s="32"/>
      <c r="T80" s="32"/>
    </row>
    <row r="81" spans="2:20" ht="12.75">
      <c r="B81" s="7">
        <v>1403</v>
      </c>
      <c r="C81" s="23" t="s">
        <v>708</v>
      </c>
      <c r="D81" s="24" t="s">
        <v>709</v>
      </c>
      <c r="E81" s="8" t="s">
        <v>517</v>
      </c>
      <c r="F81" s="25">
        <v>233.66666666666666</v>
      </c>
      <c r="G81" s="26">
        <v>52</v>
      </c>
      <c r="H81" s="23" t="s">
        <v>710</v>
      </c>
      <c r="I81" s="24" t="s">
        <v>704</v>
      </c>
      <c r="J81" s="29" t="s">
        <v>704</v>
      </c>
      <c r="K81" s="24" t="s">
        <v>704</v>
      </c>
      <c r="L81" s="8" t="s">
        <v>705</v>
      </c>
      <c r="M81" s="28">
        <v>1.3063333333333336</v>
      </c>
      <c r="N81" s="31"/>
      <c r="O81" s="31"/>
      <c r="P81" s="31"/>
      <c r="Q81" s="31"/>
      <c r="R81" s="32"/>
      <c r="S81" s="32"/>
      <c r="T81" s="32"/>
    </row>
    <row r="82" spans="2:20" ht="12.75">
      <c r="B82" s="7">
        <v>1405</v>
      </c>
      <c r="C82" s="23" t="s">
        <v>711</v>
      </c>
      <c r="D82" s="24"/>
      <c r="E82" s="8" t="s">
        <v>517</v>
      </c>
      <c r="F82" s="25">
        <v>679</v>
      </c>
      <c r="G82" s="26">
        <v>72</v>
      </c>
      <c r="H82" s="23" t="s">
        <v>712</v>
      </c>
      <c r="I82" s="24" t="s">
        <v>704</v>
      </c>
      <c r="J82" s="29" t="s">
        <v>704</v>
      </c>
      <c r="K82" s="24" t="s">
        <v>704</v>
      </c>
      <c r="L82" s="8" t="s">
        <v>705</v>
      </c>
      <c r="M82" s="28">
        <v>3.0533333333333332</v>
      </c>
      <c r="N82" s="31"/>
      <c r="O82" s="31"/>
      <c r="P82" s="31"/>
      <c r="Q82" s="31"/>
      <c r="R82" s="32"/>
      <c r="S82" s="32"/>
      <c r="T82" s="32"/>
    </row>
    <row r="83" spans="2:20" ht="12.75">
      <c r="B83" s="7">
        <v>1406</v>
      </c>
      <c r="C83" s="23" t="s">
        <v>713</v>
      </c>
      <c r="D83" s="24" t="s">
        <v>714</v>
      </c>
      <c r="E83" s="8" t="s">
        <v>517</v>
      </c>
      <c r="F83" s="25">
        <v>511</v>
      </c>
      <c r="G83" s="26"/>
      <c r="H83" s="23"/>
      <c r="I83" s="24"/>
      <c r="J83" s="24"/>
      <c r="K83" s="24"/>
      <c r="L83" s="8"/>
      <c r="M83" s="28"/>
      <c r="N83" s="31"/>
      <c r="O83" s="31"/>
      <c r="P83" s="31"/>
      <c r="Q83" s="31"/>
      <c r="R83" s="32"/>
      <c r="S83" s="32"/>
      <c r="T83" s="32"/>
    </row>
    <row r="84" spans="2:20" ht="12.75">
      <c r="B84" s="7">
        <v>1407</v>
      </c>
      <c r="C84" s="23" t="s">
        <v>715</v>
      </c>
      <c r="D84" s="24" t="s">
        <v>716</v>
      </c>
      <c r="E84" s="8" t="s">
        <v>529</v>
      </c>
      <c r="F84" s="25">
        <v>20.666666666666668</v>
      </c>
      <c r="G84" s="26">
        <v>76</v>
      </c>
      <c r="H84" s="23" t="s">
        <v>717</v>
      </c>
      <c r="I84" s="24" t="s">
        <v>704</v>
      </c>
      <c r="J84" s="29" t="s">
        <v>704</v>
      </c>
      <c r="K84" s="24" t="s">
        <v>704</v>
      </c>
      <c r="L84" s="8" t="s">
        <v>705</v>
      </c>
      <c r="M84" s="28">
        <v>1.413</v>
      </c>
      <c r="N84" s="31"/>
      <c r="O84" s="31"/>
      <c r="P84" s="31"/>
      <c r="Q84" s="31"/>
      <c r="R84" s="32"/>
      <c r="S84" s="32"/>
      <c r="T84" s="32"/>
    </row>
    <row r="85" spans="2:20" ht="12.75">
      <c r="B85" s="7">
        <v>1409</v>
      </c>
      <c r="C85" s="23" t="s">
        <v>718</v>
      </c>
      <c r="D85" s="24"/>
      <c r="E85" s="8" t="s">
        <v>517</v>
      </c>
      <c r="F85" s="25">
        <v>680.3333333333334</v>
      </c>
      <c r="G85" s="26"/>
      <c r="H85" s="23"/>
      <c r="I85" s="24"/>
      <c r="J85" s="24"/>
      <c r="K85" s="24"/>
      <c r="L85" s="8"/>
      <c r="M85" s="28"/>
      <c r="N85" s="31"/>
      <c r="O85" s="31"/>
      <c r="P85" s="31"/>
      <c r="Q85" s="31"/>
      <c r="R85" s="32"/>
      <c r="S85" s="32"/>
      <c r="T85" s="32"/>
    </row>
    <row r="86" spans="2:20" ht="12.75">
      <c r="B86" s="7">
        <v>1411</v>
      </c>
      <c r="C86" s="23" t="s">
        <v>719</v>
      </c>
      <c r="D86" s="24"/>
      <c r="E86" s="8" t="s">
        <v>517</v>
      </c>
      <c r="F86" s="25">
        <v>590</v>
      </c>
      <c r="G86" s="26"/>
      <c r="H86" s="23"/>
      <c r="I86" s="24"/>
      <c r="J86" s="24"/>
      <c r="K86" s="24"/>
      <c r="L86" s="8"/>
      <c r="M86" s="28"/>
      <c r="N86" s="31"/>
      <c r="O86" s="31"/>
      <c r="P86" s="31"/>
      <c r="Q86" s="31"/>
      <c r="R86" s="32"/>
      <c r="S86" s="32"/>
      <c r="T86" s="32"/>
    </row>
    <row r="87" spans="2:20" ht="12.75">
      <c r="B87" s="7">
        <v>1412</v>
      </c>
      <c r="C87" s="23" t="s">
        <v>720</v>
      </c>
      <c r="D87" s="24"/>
      <c r="E87" s="8" t="s">
        <v>517</v>
      </c>
      <c r="F87" s="25">
        <v>284.6666666666667</v>
      </c>
      <c r="G87" s="26"/>
      <c r="H87" s="23"/>
      <c r="I87" s="24"/>
      <c r="J87" s="24"/>
      <c r="K87" s="24"/>
      <c r="L87" s="8"/>
      <c r="M87" s="28"/>
      <c r="N87" s="31"/>
      <c r="O87" s="31"/>
      <c r="P87" s="31"/>
      <c r="Q87" s="31"/>
      <c r="R87" s="32"/>
      <c r="S87" s="32"/>
      <c r="T87" s="32"/>
    </row>
    <row r="88" spans="2:20" ht="12.75">
      <c r="B88" s="7">
        <v>1413</v>
      </c>
      <c r="C88" s="23" t="s">
        <v>721</v>
      </c>
      <c r="D88" s="24" t="s">
        <v>722</v>
      </c>
      <c r="E88" s="8" t="s">
        <v>517</v>
      </c>
      <c r="F88" s="25">
        <v>726.3333333333334</v>
      </c>
      <c r="G88" s="26"/>
      <c r="H88" s="23"/>
      <c r="I88" s="24"/>
      <c r="J88" s="24"/>
      <c r="K88" s="24"/>
      <c r="L88" s="8"/>
      <c r="M88" s="28"/>
      <c r="N88" s="31"/>
      <c r="O88" s="31"/>
      <c r="P88" s="31"/>
      <c r="Q88" s="31"/>
      <c r="R88" s="32"/>
      <c r="S88" s="32"/>
      <c r="T88" s="32"/>
    </row>
    <row r="89" spans="2:20" ht="12.75">
      <c r="B89" s="7">
        <v>1414</v>
      </c>
      <c r="C89" s="23" t="s">
        <v>723</v>
      </c>
      <c r="D89" s="24"/>
      <c r="E89" s="8" t="s">
        <v>517</v>
      </c>
      <c r="F89" s="25">
        <v>193.33333333333334</v>
      </c>
      <c r="G89" s="26">
        <v>66</v>
      </c>
      <c r="H89" s="23" t="s">
        <v>724</v>
      </c>
      <c r="I89" s="24" t="s">
        <v>704</v>
      </c>
      <c r="J89" s="29" t="s">
        <v>704</v>
      </c>
      <c r="K89" s="24" t="s">
        <v>704</v>
      </c>
      <c r="L89" s="8" t="s">
        <v>705</v>
      </c>
      <c r="M89" s="28">
        <v>2.122</v>
      </c>
      <c r="N89" s="31"/>
      <c r="O89" s="31"/>
      <c r="P89" s="31"/>
      <c r="Q89" s="31"/>
      <c r="R89" s="32"/>
      <c r="S89" s="32"/>
      <c r="T89" s="32"/>
    </row>
    <row r="90" spans="2:20" ht="12.75">
      <c r="B90" s="7">
        <v>1415</v>
      </c>
      <c r="C90" s="23" t="s">
        <v>725</v>
      </c>
      <c r="D90" s="24"/>
      <c r="E90" s="8" t="s">
        <v>517</v>
      </c>
      <c r="F90" s="25">
        <v>403</v>
      </c>
      <c r="G90" s="26">
        <v>67</v>
      </c>
      <c r="H90" s="23" t="s">
        <v>726</v>
      </c>
      <c r="I90" s="24" t="s">
        <v>704</v>
      </c>
      <c r="J90" s="29" t="s">
        <v>704</v>
      </c>
      <c r="K90" s="24" t="s">
        <v>704</v>
      </c>
      <c r="L90" s="8" t="s">
        <v>705</v>
      </c>
      <c r="M90" s="28">
        <v>2.936666666666667</v>
      </c>
      <c r="N90" s="31"/>
      <c r="O90" s="31"/>
      <c r="P90" s="31"/>
      <c r="Q90" s="31"/>
      <c r="R90" s="32"/>
      <c r="S90" s="32"/>
      <c r="T90" s="32"/>
    </row>
    <row r="91" spans="2:20" ht="12.75">
      <c r="B91" s="7">
        <v>1416</v>
      </c>
      <c r="C91" s="23" t="s">
        <v>727</v>
      </c>
      <c r="D91" s="24"/>
      <c r="E91" s="8" t="s">
        <v>517</v>
      </c>
      <c r="F91" s="25">
        <v>699</v>
      </c>
      <c r="G91" s="26"/>
      <c r="H91" s="23"/>
      <c r="I91" s="24"/>
      <c r="J91" s="24"/>
      <c r="K91" s="24"/>
      <c r="L91" s="8"/>
      <c r="M91" s="28"/>
      <c r="N91" s="31"/>
      <c r="O91" s="31"/>
      <c r="P91" s="31"/>
      <c r="Q91" s="31"/>
      <c r="R91" s="32"/>
      <c r="S91" s="32"/>
      <c r="T91" s="32"/>
    </row>
    <row r="92" spans="2:20" ht="12.75">
      <c r="B92" s="7">
        <v>1417</v>
      </c>
      <c r="C92" s="23" t="s">
        <v>728</v>
      </c>
      <c r="D92" s="24"/>
      <c r="E92" s="8" t="s">
        <v>517</v>
      </c>
      <c r="F92" s="25">
        <v>256.6666666666667</v>
      </c>
      <c r="G92" s="26">
        <v>71</v>
      </c>
      <c r="H92" s="23" t="s">
        <v>729</v>
      </c>
      <c r="I92" s="24" t="s">
        <v>704</v>
      </c>
      <c r="J92" s="29" t="s">
        <v>704</v>
      </c>
      <c r="K92" s="24" t="s">
        <v>704</v>
      </c>
      <c r="L92" s="8" t="s">
        <v>705</v>
      </c>
      <c r="M92" s="28">
        <v>3.005</v>
      </c>
      <c r="N92" s="31"/>
      <c r="O92" s="31"/>
      <c r="P92" s="31"/>
      <c r="Q92" s="31"/>
      <c r="R92" s="32"/>
      <c r="S92" s="32"/>
      <c r="T92" s="32"/>
    </row>
    <row r="93" spans="2:20" ht="12.75">
      <c r="B93" s="7">
        <v>1418</v>
      </c>
      <c r="C93" s="23" t="s">
        <v>730</v>
      </c>
      <c r="D93" s="24"/>
      <c r="E93" s="8" t="s">
        <v>517</v>
      </c>
      <c r="F93" s="25">
        <v>338.6666666666667</v>
      </c>
      <c r="G93" s="26"/>
      <c r="H93" s="23"/>
      <c r="I93" s="24"/>
      <c r="J93" s="24"/>
      <c r="K93" s="24"/>
      <c r="L93" s="8"/>
      <c r="M93" s="28"/>
      <c r="N93" s="31"/>
      <c r="O93" s="31"/>
      <c r="P93" s="31"/>
      <c r="Q93" s="31"/>
      <c r="R93" s="32"/>
      <c r="S93" s="32"/>
      <c r="T93" s="32"/>
    </row>
    <row r="94" spans="2:20" ht="12.75">
      <c r="B94" s="7">
        <v>1419</v>
      </c>
      <c r="C94" s="23" t="s">
        <v>731</v>
      </c>
      <c r="D94" s="24"/>
      <c r="E94" s="8" t="s">
        <v>517</v>
      </c>
      <c r="F94" s="25">
        <v>997.6666666666666</v>
      </c>
      <c r="G94" s="26">
        <v>75</v>
      </c>
      <c r="H94" s="23" t="s">
        <v>732</v>
      </c>
      <c r="I94" s="24" t="s">
        <v>704</v>
      </c>
      <c r="J94" s="29" t="s">
        <v>704</v>
      </c>
      <c r="K94" s="24" t="s">
        <v>704</v>
      </c>
      <c r="L94" s="8" t="s">
        <v>705</v>
      </c>
      <c r="M94" s="28">
        <v>3.3265000000000002</v>
      </c>
      <c r="N94" s="31"/>
      <c r="O94" s="31"/>
      <c r="P94" s="31"/>
      <c r="Q94" s="31"/>
      <c r="R94" s="32"/>
      <c r="S94" s="32"/>
      <c r="T94" s="32"/>
    </row>
    <row r="95" spans="2:20" ht="12.75">
      <c r="B95" s="7">
        <v>1420</v>
      </c>
      <c r="C95" s="23" t="s">
        <v>733</v>
      </c>
      <c r="D95" s="24"/>
      <c r="E95" s="8" t="s">
        <v>517</v>
      </c>
      <c r="F95" s="25">
        <v>668.3333333333334</v>
      </c>
      <c r="G95" s="26"/>
      <c r="H95" s="23"/>
      <c r="I95" s="24"/>
      <c r="J95" s="24"/>
      <c r="K95" s="24"/>
      <c r="L95" s="8"/>
      <c r="M95" s="28"/>
      <c r="N95" s="31"/>
      <c r="O95" s="31"/>
      <c r="P95" s="31"/>
      <c r="Q95" s="31"/>
      <c r="R95" s="32"/>
      <c r="S95" s="32"/>
      <c r="T95" s="32"/>
    </row>
    <row r="96" spans="2:20" ht="12.75">
      <c r="B96" s="7">
        <v>1430</v>
      </c>
      <c r="C96" s="23" t="s">
        <v>734</v>
      </c>
      <c r="D96" s="24"/>
      <c r="E96" s="8" t="s">
        <v>529</v>
      </c>
      <c r="F96" s="25"/>
      <c r="G96" s="26">
        <v>77</v>
      </c>
      <c r="H96" s="35" t="s">
        <v>735</v>
      </c>
      <c r="I96" s="35"/>
      <c r="J96" s="35" t="s">
        <v>704</v>
      </c>
      <c r="K96" s="35"/>
      <c r="L96" s="8" t="s">
        <v>705</v>
      </c>
      <c r="M96" s="36">
        <v>4.312</v>
      </c>
      <c r="N96" s="31"/>
      <c r="O96" s="31"/>
      <c r="P96" s="31"/>
      <c r="Q96" s="31"/>
      <c r="R96" s="32"/>
      <c r="S96" s="32"/>
      <c r="T96" s="32"/>
    </row>
    <row r="97" spans="2:20" ht="12.75">
      <c r="B97" s="7">
        <v>1431</v>
      </c>
      <c r="C97" s="23" t="s">
        <v>736</v>
      </c>
      <c r="D97" s="24"/>
      <c r="E97" s="8" t="s">
        <v>529</v>
      </c>
      <c r="F97" s="25">
        <v>273.3333333333333</v>
      </c>
      <c r="G97" s="26"/>
      <c r="H97" s="23"/>
      <c r="I97" s="24"/>
      <c r="J97" s="24"/>
      <c r="K97" s="24"/>
      <c r="L97" s="8"/>
      <c r="M97" s="28"/>
      <c r="N97" s="31"/>
      <c r="O97" s="31"/>
      <c r="P97" s="31"/>
      <c r="Q97" s="31"/>
      <c r="R97" s="32"/>
      <c r="S97" s="32"/>
      <c r="T97" s="32"/>
    </row>
    <row r="98" spans="2:20" ht="12.75">
      <c r="B98" s="7">
        <v>1432</v>
      </c>
      <c r="C98" s="23" t="s">
        <v>737</v>
      </c>
      <c r="D98" s="24"/>
      <c r="E98" s="8" t="s">
        <v>529</v>
      </c>
      <c r="F98" s="25">
        <v>205.33333333333334</v>
      </c>
      <c r="G98" s="26"/>
      <c r="H98" s="23"/>
      <c r="I98" s="24"/>
      <c r="J98" s="24"/>
      <c r="K98" s="24"/>
      <c r="L98" s="8"/>
      <c r="M98" s="28"/>
      <c r="N98" s="31"/>
      <c r="O98" s="31"/>
      <c r="P98" s="31"/>
      <c r="Q98" s="31"/>
      <c r="R98" s="32"/>
      <c r="S98" s="32"/>
      <c r="T98" s="32"/>
    </row>
    <row r="99" spans="2:20" ht="12.75">
      <c r="B99" s="7">
        <v>1433</v>
      </c>
      <c r="C99" s="23" t="s">
        <v>738</v>
      </c>
      <c r="D99" s="24"/>
      <c r="E99" s="8" t="s">
        <v>517</v>
      </c>
      <c r="F99" s="25">
        <v>393.6666666666667</v>
      </c>
      <c r="G99" s="26"/>
      <c r="H99" s="23"/>
      <c r="I99" s="24"/>
      <c r="J99" s="24"/>
      <c r="K99" s="24"/>
      <c r="L99" s="8"/>
      <c r="M99" s="28"/>
      <c r="N99" s="31"/>
      <c r="O99" s="31"/>
      <c r="P99" s="31"/>
      <c r="Q99" s="31"/>
      <c r="R99" s="32"/>
      <c r="S99" s="32"/>
      <c r="T99" s="32"/>
    </row>
    <row r="100" spans="2:20" ht="12.75">
      <c r="B100" s="7">
        <v>1434</v>
      </c>
      <c r="C100" s="23" t="s">
        <v>739</v>
      </c>
      <c r="D100" s="24"/>
      <c r="E100" s="8" t="s">
        <v>517</v>
      </c>
      <c r="F100" s="25">
        <v>582.6666666666666</v>
      </c>
      <c r="G100" s="26">
        <v>61</v>
      </c>
      <c r="H100" s="23" t="s">
        <v>740</v>
      </c>
      <c r="I100" s="24" t="s">
        <v>704</v>
      </c>
      <c r="J100" s="29" t="s">
        <v>704</v>
      </c>
      <c r="K100" s="24" t="s">
        <v>704</v>
      </c>
      <c r="L100" s="8" t="s">
        <v>705</v>
      </c>
      <c r="M100" s="28">
        <v>3.205</v>
      </c>
      <c r="N100" s="31"/>
      <c r="O100" s="31"/>
      <c r="P100" s="31"/>
      <c r="Q100" s="31"/>
      <c r="R100" s="32"/>
      <c r="S100" s="32"/>
      <c r="T100" s="32"/>
    </row>
    <row r="101" spans="2:20" ht="12.75">
      <c r="B101" s="7">
        <v>1435</v>
      </c>
      <c r="C101" s="23" t="s">
        <v>741</v>
      </c>
      <c r="D101" s="24"/>
      <c r="E101" s="8" t="s">
        <v>517</v>
      </c>
      <c r="F101" s="25">
        <v>735.6666666666666</v>
      </c>
      <c r="G101" s="26">
        <v>65</v>
      </c>
      <c r="H101" s="23" t="s">
        <v>742</v>
      </c>
      <c r="I101" s="24" t="s">
        <v>704</v>
      </c>
      <c r="J101" s="29" t="s">
        <v>704</v>
      </c>
      <c r="K101" s="24" t="s">
        <v>704</v>
      </c>
      <c r="L101" s="8" t="s">
        <v>705</v>
      </c>
      <c r="M101" s="28">
        <v>4.604333333333334</v>
      </c>
      <c r="N101" s="31"/>
      <c r="O101" s="31"/>
      <c r="P101" s="31"/>
      <c r="Q101" s="31"/>
      <c r="R101" s="32"/>
      <c r="S101" s="32"/>
      <c r="T101" s="32"/>
    </row>
    <row r="102" spans="2:20" ht="12.75">
      <c r="B102" s="7">
        <v>1436</v>
      </c>
      <c r="C102" s="23" t="s">
        <v>743</v>
      </c>
      <c r="D102" s="24"/>
      <c r="E102" s="8" t="s">
        <v>517</v>
      </c>
      <c r="F102" s="25">
        <v>699.3333333333334</v>
      </c>
      <c r="G102" s="26">
        <v>64</v>
      </c>
      <c r="H102" s="23" t="s">
        <v>744</v>
      </c>
      <c r="I102" s="24" t="s">
        <v>704</v>
      </c>
      <c r="J102" s="29" t="s">
        <v>704</v>
      </c>
      <c r="K102" s="24" t="s">
        <v>704</v>
      </c>
      <c r="L102" s="8" t="s">
        <v>705</v>
      </c>
      <c r="M102" s="28">
        <v>3.9659999999999997</v>
      </c>
      <c r="N102" s="31"/>
      <c r="O102" s="31"/>
      <c r="P102" s="31"/>
      <c r="Q102" s="31"/>
      <c r="R102" s="32"/>
      <c r="S102" s="32"/>
      <c r="T102" s="32"/>
    </row>
    <row r="103" spans="2:20" ht="12.75">
      <c r="B103" s="7">
        <v>1437</v>
      </c>
      <c r="C103" s="23" t="s">
        <v>745</v>
      </c>
      <c r="D103" s="24"/>
      <c r="E103" s="8" t="s">
        <v>529</v>
      </c>
      <c r="F103" s="25">
        <v>68.66666666666667</v>
      </c>
      <c r="G103" s="26">
        <v>68</v>
      </c>
      <c r="H103" s="23" t="s">
        <v>746</v>
      </c>
      <c r="I103" s="24" t="s">
        <v>704</v>
      </c>
      <c r="J103" s="29" t="s">
        <v>704</v>
      </c>
      <c r="K103" s="24" t="s">
        <v>704</v>
      </c>
      <c r="L103" s="8" t="s">
        <v>705</v>
      </c>
      <c r="M103" s="28">
        <v>5.322</v>
      </c>
      <c r="N103" s="31"/>
      <c r="O103" s="31"/>
      <c r="P103" s="31"/>
      <c r="Q103" s="31"/>
      <c r="R103" s="32"/>
      <c r="S103" s="32"/>
      <c r="T103" s="32"/>
    </row>
    <row r="104" spans="2:20" ht="12.75">
      <c r="B104" s="7">
        <v>1438</v>
      </c>
      <c r="C104" s="23" t="s">
        <v>747</v>
      </c>
      <c r="D104" s="24"/>
      <c r="E104" s="8" t="s">
        <v>529</v>
      </c>
      <c r="F104" s="25">
        <v>212.66666666666666</v>
      </c>
      <c r="G104" s="26"/>
      <c r="H104" s="23"/>
      <c r="I104" s="24"/>
      <c r="J104" s="24"/>
      <c r="K104" s="24"/>
      <c r="L104" s="8"/>
      <c r="M104" s="28"/>
      <c r="N104" s="31"/>
      <c r="O104" s="31"/>
      <c r="P104" s="31"/>
      <c r="Q104" s="31"/>
      <c r="R104" s="32"/>
      <c r="S104" s="32"/>
      <c r="T104" s="32"/>
    </row>
    <row r="105" spans="2:20" ht="12.75">
      <c r="B105" s="7">
        <v>1442</v>
      </c>
      <c r="C105" s="23" t="s">
        <v>748</v>
      </c>
      <c r="D105" s="24"/>
      <c r="E105" s="8" t="s">
        <v>529</v>
      </c>
      <c r="F105" s="25">
        <v>91.66666666666667</v>
      </c>
      <c r="G105" s="26"/>
      <c r="H105" s="23"/>
      <c r="I105" s="24"/>
      <c r="J105" s="24"/>
      <c r="K105" s="24"/>
      <c r="L105" s="8"/>
      <c r="M105" s="28"/>
      <c r="N105" s="31"/>
      <c r="O105" s="31"/>
      <c r="P105" s="31"/>
      <c r="Q105" s="31"/>
      <c r="R105" s="32"/>
      <c r="S105" s="32"/>
      <c r="T105" s="32"/>
    </row>
    <row r="106" spans="2:20" ht="12.75">
      <c r="B106" s="7">
        <v>1443</v>
      </c>
      <c r="C106" s="23" t="s">
        <v>749</v>
      </c>
      <c r="D106" s="24" t="s">
        <v>750</v>
      </c>
      <c r="E106" s="8" t="s">
        <v>529</v>
      </c>
      <c r="F106" s="25">
        <v>119.33333333333333</v>
      </c>
      <c r="G106" s="26"/>
      <c r="H106" s="23"/>
      <c r="I106" s="24"/>
      <c r="J106" s="24"/>
      <c r="K106" s="24"/>
      <c r="L106" s="8"/>
      <c r="M106" s="28"/>
      <c r="N106" s="31"/>
      <c r="O106" s="31"/>
      <c r="P106" s="31"/>
      <c r="Q106" s="31"/>
      <c r="R106" s="32"/>
      <c r="S106" s="32"/>
      <c r="T106" s="32"/>
    </row>
    <row r="107" spans="2:20" ht="12.75">
      <c r="B107" s="7">
        <v>1451</v>
      </c>
      <c r="C107" s="23" t="s">
        <v>751</v>
      </c>
      <c r="D107" s="24" t="s">
        <v>752</v>
      </c>
      <c r="E107" s="8" t="s">
        <v>529</v>
      </c>
      <c r="F107" s="25">
        <v>169.33333333333334</v>
      </c>
      <c r="G107" s="26">
        <v>19</v>
      </c>
      <c r="H107" s="23" t="s">
        <v>753</v>
      </c>
      <c r="I107" s="29" t="s">
        <v>754</v>
      </c>
      <c r="J107" s="29" t="s">
        <v>755</v>
      </c>
      <c r="K107" s="29" t="s">
        <v>704</v>
      </c>
      <c r="L107" s="8" t="s">
        <v>705</v>
      </c>
      <c r="M107" s="28">
        <v>5.117999999999999</v>
      </c>
      <c r="N107" s="31"/>
      <c r="O107" s="31"/>
      <c r="P107" s="31"/>
      <c r="Q107" s="31"/>
      <c r="R107" s="32"/>
      <c r="S107" s="32"/>
      <c r="T107" s="32"/>
    </row>
    <row r="108" spans="2:20" ht="12.75">
      <c r="B108" s="7">
        <v>1452</v>
      </c>
      <c r="C108" s="23" t="s">
        <v>756</v>
      </c>
      <c r="D108" s="24" t="s">
        <v>757</v>
      </c>
      <c r="E108" s="8" t="s">
        <v>529</v>
      </c>
      <c r="F108" s="25">
        <v>120.33333333333333</v>
      </c>
      <c r="G108" s="26">
        <v>18</v>
      </c>
      <c r="H108" s="23" t="s">
        <v>758</v>
      </c>
      <c r="I108" s="29" t="s">
        <v>704</v>
      </c>
      <c r="J108" s="29" t="s">
        <v>759</v>
      </c>
      <c r="K108" s="29" t="s">
        <v>704</v>
      </c>
      <c r="L108" s="8" t="s">
        <v>705</v>
      </c>
      <c r="M108" s="28">
        <v>3.705666666666667</v>
      </c>
      <c r="N108" s="31"/>
      <c r="O108" s="31"/>
      <c r="P108" s="31"/>
      <c r="Q108" s="31"/>
      <c r="R108" s="32"/>
      <c r="S108" s="32"/>
      <c r="T108" s="32"/>
    </row>
    <row r="109" spans="2:20" ht="12.75">
      <c r="B109" s="7">
        <v>1453</v>
      </c>
      <c r="C109" s="23" t="s">
        <v>760</v>
      </c>
      <c r="D109" s="24" t="s">
        <v>761</v>
      </c>
      <c r="E109" s="8" t="s">
        <v>529</v>
      </c>
      <c r="F109" s="25">
        <v>1152</v>
      </c>
      <c r="G109" s="26">
        <v>83</v>
      </c>
      <c r="H109" s="23" t="s">
        <v>762</v>
      </c>
      <c r="I109" s="24" t="s">
        <v>763</v>
      </c>
      <c r="J109" s="29" t="s">
        <v>764</v>
      </c>
      <c r="K109" s="24" t="s">
        <v>765</v>
      </c>
      <c r="L109" s="8" t="s">
        <v>539</v>
      </c>
      <c r="M109" s="28">
        <v>59.65133333333335</v>
      </c>
      <c r="N109" s="31"/>
      <c r="O109" s="31"/>
      <c r="P109" s="31"/>
      <c r="Q109" s="31"/>
      <c r="R109" s="32"/>
      <c r="S109" s="32"/>
      <c r="T109" s="32"/>
    </row>
    <row r="110" spans="2:20" ht="12.75">
      <c r="B110" s="7">
        <v>1461</v>
      </c>
      <c r="C110" s="23" t="s">
        <v>766</v>
      </c>
      <c r="D110" s="24" t="s">
        <v>767</v>
      </c>
      <c r="E110" s="8" t="s">
        <v>768</v>
      </c>
      <c r="F110" s="25">
        <v>348.3333333333333</v>
      </c>
      <c r="G110" s="26"/>
      <c r="H110" s="23"/>
      <c r="I110" s="24"/>
      <c r="J110" s="24"/>
      <c r="K110" s="24"/>
      <c r="L110" s="8"/>
      <c r="M110" s="28"/>
      <c r="N110" s="31"/>
      <c r="O110" s="31"/>
      <c r="P110" s="31"/>
      <c r="Q110" s="31"/>
      <c r="R110" s="32"/>
      <c r="S110" s="32"/>
      <c r="T110" s="32"/>
    </row>
    <row r="111" spans="2:20" ht="12.75">
      <c r="B111" s="7">
        <v>1462</v>
      </c>
      <c r="C111" s="23" t="s">
        <v>769</v>
      </c>
      <c r="D111" s="24" t="s">
        <v>770</v>
      </c>
      <c r="E111" s="8" t="s">
        <v>529</v>
      </c>
      <c r="F111" s="25">
        <v>142.66666666666666</v>
      </c>
      <c r="G111" s="26"/>
      <c r="H111" s="23"/>
      <c r="I111" s="24"/>
      <c r="J111" s="24"/>
      <c r="K111" s="24"/>
      <c r="L111" s="8"/>
      <c r="M111" s="28"/>
      <c r="N111" s="31"/>
      <c r="O111" s="31"/>
      <c r="P111" s="31"/>
      <c r="Q111" s="31"/>
      <c r="R111" s="32"/>
      <c r="S111" s="32"/>
      <c r="T111" s="32"/>
    </row>
    <row r="112" spans="2:20" ht="12.75">
      <c r="B112" s="7">
        <v>1463</v>
      </c>
      <c r="C112" s="23" t="s">
        <v>771</v>
      </c>
      <c r="D112" s="24" t="s">
        <v>772</v>
      </c>
      <c r="E112" s="8" t="s">
        <v>529</v>
      </c>
      <c r="F112" s="25">
        <v>512.6666666666666</v>
      </c>
      <c r="G112" s="26">
        <v>45</v>
      </c>
      <c r="H112" s="23" t="s">
        <v>773</v>
      </c>
      <c r="I112" s="29" t="s">
        <v>774</v>
      </c>
      <c r="J112" s="29" t="s">
        <v>775</v>
      </c>
      <c r="K112" s="29" t="s">
        <v>583</v>
      </c>
      <c r="L112" s="8" t="s">
        <v>539</v>
      </c>
      <c r="M112" s="28">
        <v>6.590333333333333</v>
      </c>
      <c r="N112" s="31"/>
      <c r="O112" s="31"/>
      <c r="P112" s="31"/>
      <c r="Q112" s="31"/>
      <c r="R112" s="32"/>
      <c r="S112" s="32"/>
      <c r="T112" s="32"/>
    </row>
    <row r="113" spans="2:20" ht="12.75">
      <c r="B113" s="7">
        <v>1471</v>
      </c>
      <c r="C113" s="23" t="s">
        <v>776</v>
      </c>
      <c r="D113" s="24" t="s">
        <v>777</v>
      </c>
      <c r="E113" s="8" t="s">
        <v>529</v>
      </c>
      <c r="F113" s="25">
        <v>29</v>
      </c>
      <c r="G113" s="26">
        <v>20</v>
      </c>
      <c r="H113" s="23" t="s">
        <v>778</v>
      </c>
      <c r="I113" s="29" t="s">
        <v>779</v>
      </c>
      <c r="J113" s="29" t="s">
        <v>780</v>
      </c>
      <c r="K113" s="29" t="s">
        <v>779</v>
      </c>
      <c r="L113" s="8" t="s">
        <v>539</v>
      </c>
      <c r="M113" s="28">
        <v>1.5570000000000002</v>
      </c>
      <c r="N113" s="31"/>
      <c r="O113" s="31"/>
      <c r="P113" s="31"/>
      <c r="Q113" s="31"/>
      <c r="R113" s="32"/>
      <c r="S113" s="32"/>
      <c r="T113" s="32"/>
    </row>
    <row r="114" spans="2:20" ht="12.75">
      <c r="B114" s="7">
        <v>1472</v>
      </c>
      <c r="C114" s="23" t="s">
        <v>781</v>
      </c>
      <c r="D114" s="24" t="s">
        <v>782</v>
      </c>
      <c r="E114" s="8" t="s">
        <v>529</v>
      </c>
      <c r="F114" s="25">
        <v>155</v>
      </c>
      <c r="G114" s="26"/>
      <c r="H114" s="23"/>
      <c r="I114" s="24"/>
      <c r="J114" s="24"/>
      <c r="K114" s="24"/>
      <c r="L114" s="8"/>
      <c r="M114" s="28"/>
      <c r="N114" s="31"/>
      <c r="O114" s="31"/>
      <c r="P114" s="31"/>
      <c r="Q114" s="31"/>
      <c r="R114" s="32"/>
      <c r="S114" s="32"/>
      <c r="T114" s="32"/>
    </row>
    <row r="115" spans="2:20" ht="12.75">
      <c r="B115" s="7">
        <v>1473</v>
      </c>
      <c r="C115" s="23" t="s">
        <v>783</v>
      </c>
      <c r="D115" s="24" t="s">
        <v>784</v>
      </c>
      <c r="E115" s="8" t="s">
        <v>529</v>
      </c>
      <c r="F115" s="25">
        <v>88.66666666666667</v>
      </c>
      <c r="G115" s="26"/>
      <c r="H115" s="23"/>
      <c r="I115" s="24"/>
      <c r="J115" s="24"/>
      <c r="K115" s="24"/>
      <c r="L115" s="8"/>
      <c r="M115" s="28"/>
      <c r="N115" s="31"/>
      <c r="O115" s="31"/>
      <c r="P115" s="31"/>
      <c r="Q115" s="31"/>
      <c r="R115" s="32"/>
      <c r="S115" s="32"/>
      <c r="T115" s="32"/>
    </row>
    <row r="116" spans="2:20" ht="12.75">
      <c r="B116" s="7">
        <v>1481</v>
      </c>
      <c r="C116" s="23" t="s">
        <v>785</v>
      </c>
      <c r="D116" s="24" t="s">
        <v>786</v>
      </c>
      <c r="E116" s="8" t="s">
        <v>529</v>
      </c>
      <c r="F116" s="25">
        <v>45</v>
      </c>
      <c r="G116" s="26"/>
      <c r="H116" s="23"/>
      <c r="I116" s="24"/>
      <c r="J116" s="24"/>
      <c r="K116" s="24"/>
      <c r="L116" s="8"/>
      <c r="M116" s="28"/>
      <c r="N116" s="31"/>
      <c r="O116" s="31"/>
      <c r="P116" s="31"/>
      <c r="Q116" s="31"/>
      <c r="R116" s="32"/>
      <c r="S116" s="32"/>
      <c r="T116" s="32"/>
    </row>
    <row r="117" spans="2:20" ht="12.75">
      <c r="B117" s="7">
        <v>1482</v>
      </c>
      <c r="C117" s="23" t="s">
        <v>787</v>
      </c>
      <c r="D117" s="24" t="s">
        <v>788</v>
      </c>
      <c r="E117" s="8" t="s">
        <v>529</v>
      </c>
      <c r="F117" s="25">
        <v>221.33333333333334</v>
      </c>
      <c r="G117" s="26"/>
      <c r="H117" s="23"/>
      <c r="I117" s="24"/>
      <c r="J117" s="24"/>
      <c r="K117" s="24"/>
      <c r="L117" s="8"/>
      <c r="M117" s="28"/>
      <c r="N117" s="31"/>
      <c r="O117" s="31"/>
      <c r="P117" s="31"/>
      <c r="Q117" s="31"/>
      <c r="R117" s="32"/>
      <c r="S117" s="32"/>
      <c r="T117" s="32"/>
    </row>
    <row r="118" spans="2:20" ht="12.75">
      <c r="B118" s="7">
        <v>1483</v>
      </c>
      <c r="C118" s="23" t="s">
        <v>789</v>
      </c>
      <c r="D118" s="24" t="s">
        <v>790</v>
      </c>
      <c r="E118" s="8" t="s">
        <v>529</v>
      </c>
      <c r="F118" s="25">
        <v>87</v>
      </c>
      <c r="G118" s="26"/>
      <c r="H118" s="23"/>
      <c r="I118" s="24"/>
      <c r="J118" s="24"/>
      <c r="K118" s="24"/>
      <c r="L118" s="8"/>
      <c r="M118" s="28"/>
      <c r="N118" s="31"/>
      <c r="O118" s="31"/>
      <c r="P118" s="31"/>
      <c r="Q118" s="31"/>
      <c r="R118" s="32"/>
      <c r="S118" s="32"/>
      <c r="T118" s="32"/>
    </row>
    <row r="119" spans="2:20" ht="12.75">
      <c r="B119" s="7">
        <v>1484</v>
      </c>
      <c r="C119" s="23" t="s">
        <v>791</v>
      </c>
      <c r="D119" s="24" t="s">
        <v>792</v>
      </c>
      <c r="E119" s="8" t="s">
        <v>529</v>
      </c>
      <c r="F119" s="25">
        <v>95.33333333333333</v>
      </c>
      <c r="G119" s="26"/>
      <c r="H119" s="23"/>
      <c r="I119" s="24"/>
      <c r="J119" s="24"/>
      <c r="K119" s="24"/>
      <c r="L119" s="8"/>
      <c r="M119" s="28"/>
      <c r="N119" s="31"/>
      <c r="O119" s="31"/>
      <c r="P119" s="31"/>
      <c r="Q119" s="31"/>
      <c r="R119" s="32"/>
      <c r="S119" s="32"/>
      <c r="T119" s="32"/>
    </row>
    <row r="120" spans="2:20" ht="12.75">
      <c r="B120" s="7">
        <v>1485</v>
      </c>
      <c r="C120" s="23" t="s">
        <v>793</v>
      </c>
      <c r="D120" s="24" t="s">
        <v>594</v>
      </c>
      <c r="E120" s="8" t="s">
        <v>529</v>
      </c>
      <c r="F120" s="25">
        <v>208</v>
      </c>
      <c r="G120" s="26"/>
      <c r="H120" s="23"/>
      <c r="I120" s="24"/>
      <c r="J120" s="24"/>
      <c r="K120" s="24"/>
      <c r="L120" s="8"/>
      <c r="M120" s="28"/>
      <c r="N120" s="31"/>
      <c r="O120" s="31"/>
      <c r="P120" s="31"/>
      <c r="Q120" s="31"/>
      <c r="R120" s="32"/>
      <c r="S120" s="32"/>
      <c r="T120" s="32"/>
    </row>
    <row r="121" spans="2:20" ht="12.75">
      <c r="B121" s="7">
        <v>1486</v>
      </c>
      <c r="C121" s="23" t="s">
        <v>794</v>
      </c>
      <c r="D121" s="24" t="s">
        <v>795</v>
      </c>
      <c r="E121" s="8" t="s">
        <v>529</v>
      </c>
      <c r="F121" s="25">
        <v>73.33333333333333</v>
      </c>
      <c r="G121" s="26"/>
      <c r="H121" s="23"/>
      <c r="I121" s="24"/>
      <c r="J121" s="24"/>
      <c r="K121" s="24"/>
      <c r="L121" s="8"/>
      <c r="M121" s="28"/>
      <c r="N121" s="31"/>
      <c r="O121" s="31"/>
      <c r="P121" s="31"/>
      <c r="Q121" s="31"/>
      <c r="R121" s="32"/>
      <c r="S121" s="32"/>
      <c r="T121" s="32"/>
    </row>
    <row r="122" spans="2:20" ht="12.75">
      <c r="B122" s="7">
        <v>1487</v>
      </c>
      <c r="C122" s="23" t="s">
        <v>796</v>
      </c>
      <c r="D122" s="24" t="s">
        <v>797</v>
      </c>
      <c r="E122" s="8" t="s">
        <v>529</v>
      </c>
      <c r="F122" s="25">
        <v>106.33333333333333</v>
      </c>
      <c r="G122" s="26"/>
      <c r="H122" s="23"/>
      <c r="I122" s="24"/>
      <c r="J122" s="24"/>
      <c r="K122" s="24"/>
      <c r="L122" s="8"/>
      <c r="M122" s="28"/>
      <c r="N122" s="31"/>
      <c r="O122" s="31"/>
      <c r="P122" s="31"/>
      <c r="Q122" s="31"/>
      <c r="R122" s="32"/>
      <c r="S122" s="32"/>
      <c r="T122" s="32"/>
    </row>
    <row r="123" spans="2:20" ht="21">
      <c r="B123" s="7">
        <v>1491</v>
      </c>
      <c r="C123" s="23" t="s">
        <v>798</v>
      </c>
      <c r="D123" s="24" t="s">
        <v>799</v>
      </c>
      <c r="E123" s="8" t="s">
        <v>624</v>
      </c>
      <c r="F123" s="25">
        <v>180</v>
      </c>
      <c r="G123" s="26"/>
      <c r="H123" s="23"/>
      <c r="I123" s="24"/>
      <c r="J123" s="24"/>
      <c r="K123" s="24"/>
      <c r="L123" s="8"/>
      <c r="M123" s="28"/>
      <c r="N123" s="31"/>
      <c r="O123" s="31"/>
      <c r="P123" s="31"/>
      <c r="Q123" s="31"/>
      <c r="R123" s="32"/>
      <c r="S123" s="32"/>
      <c r="T123" s="32"/>
    </row>
    <row r="124" spans="2:20" ht="12.75">
      <c r="B124" s="7">
        <v>1501</v>
      </c>
      <c r="C124" s="23" t="s">
        <v>800</v>
      </c>
      <c r="D124" s="24" t="s">
        <v>801</v>
      </c>
      <c r="E124" s="8" t="s">
        <v>517</v>
      </c>
      <c r="F124" s="25">
        <v>528.3333333333334</v>
      </c>
      <c r="G124" s="26">
        <v>119</v>
      </c>
      <c r="H124" s="23" t="s">
        <v>802</v>
      </c>
      <c r="I124" s="24" t="s">
        <v>525</v>
      </c>
      <c r="J124" s="29" t="s">
        <v>803</v>
      </c>
      <c r="K124" s="24" t="s">
        <v>525</v>
      </c>
      <c r="L124" s="8" t="s">
        <v>526</v>
      </c>
      <c r="M124" s="28">
        <v>6.8069999999999995</v>
      </c>
      <c r="N124" s="31"/>
      <c r="O124" s="31"/>
      <c r="P124" s="31"/>
      <c r="Q124" s="31"/>
      <c r="R124" s="32"/>
      <c r="S124" s="32"/>
      <c r="T124" s="32"/>
    </row>
    <row r="125" spans="2:20" ht="12.75">
      <c r="B125" s="7">
        <v>1502</v>
      </c>
      <c r="C125" s="23" t="s">
        <v>800</v>
      </c>
      <c r="D125" s="24" t="s">
        <v>804</v>
      </c>
      <c r="E125" s="8" t="s">
        <v>517</v>
      </c>
      <c r="F125" s="25">
        <v>543</v>
      </c>
      <c r="G125" s="26"/>
      <c r="H125" s="23"/>
      <c r="I125" s="24"/>
      <c r="J125" s="24"/>
      <c r="K125" s="24"/>
      <c r="L125" s="8"/>
      <c r="M125" s="28"/>
      <c r="N125" s="31"/>
      <c r="O125" s="31"/>
      <c r="P125" s="31"/>
      <c r="Q125" s="31"/>
      <c r="R125" s="32"/>
      <c r="S125" s="32"/>
      <c r="T125" s="32"/>
    </row>
    <row r="126" spans="2:20" ht="12.75">
      <c r="B126" s="7">
        <v>1511</v>
      </c>
      <c r="C126" s="23" t="s">
        <v>805</v>
      </c>
      <c r="D126" s="24" t="s">
        <v>806</v>
      </c>
      <c r="E126" s="8" t="s">
        <v>517</v>
      </c>
      <c r="F126" s="25">
        <v>651.3333333333334</v>
      </c>
      <c r="G126" s="26">
        <v>125</v>
      </c>
      <c r="H126" s="23" t="s">
        <v>807</v>
      </c>
      <c r="I126" s="24" t="s">
        <v>525</v>
      </c>
      <c r="J126" s="29" t="s">
        <v>808</v>
      </c>
      <c r="K126" s="24" t="s">
        <v>525</v>
      </c>
      <c r="L126" s="8" t="s">
        <v>526</v>
      </c>
      <c r="M126" s="28">
        <v>4.727666666666667</v>
      </c>
      <c r="N126" s="31"/>
      <c r="O126" s="31"/>
      <c r="P126" s="31"/>
      <c r="Q126" s="31"/>
      <c r="R126" s="32"/>
      <c r="S126" s="32"/>
      <c r="T126" s="32"/>
    </row>
    <row r="127" spans="2:20" ht="12.75">
      <c r="B127" s="7">
        <v>1512</v>
      </c>
      <c r="C127" s="23" t="s">
        <v>809</v>
      </c>
      <c r="D127" s="24" t="s">
        <v>810</v>
      </c>
      <c r="E127" s="8" t="s">
        <v>517</v>
      </c>
      <c r="F127" s="25">
        <v>556.3333333333334</v>
      </c>
      <c r="G127" s="26"/>
      <c r="H127" s="23"/>
      <c r="I127" s="24"/>
      <c r="J127" s="24"/>
      <c r="K127" s="24"/>
      <c r="L127" s="8"/>
      <c r="M127" s="28"/>
      <c r="N127" s="31"/>
      <c r="O127" s="31"/>
      <c r="P127" s="31"/>
      <c r="Q127" s="31"/>
      <c r="R127" s="32"/>
      <c r="S127" s="32"/>
      <c r="T127" s="32"/>
    </row>
    <row r="128" spans="2:20" ht="12.75">
      <c r="B128" s="7">
        <v>1513</v>
      </c>
      <c r="C128" s="23" t="s">
        <v>811</v>
      </c>
      <c r="D128" s="24" t="s">
        <v>812</v>
      </c>
      <c r="E128" s="8" t="s">
        <v>517</v>
      </c>
      <c r="F128" s="25">
        <v>501.6666666666667</v>
      </c>
      <c r="G128" s="26"/>
      <c r="H128" s="23"/>
      <c r="I128" s="24"/>
      <c r="J128" s="24"/>
      <c r="K128" s="24"/>
      <c r="L128" s="8"/>
      <c r="M128" s="28"/>
      <c r="N128" s="31"/>
      <c r="O128" s="31"/>
      <c r="P128" s="31"/>
      <c r="Q128" s="31"/>
      <c r="R128" s="32"/>
      <c r="S128" s="32"/>
      <c r="T128" s="32"/>
    </row>
    <row r="129" spans="2:20" ht="12.75">
      <c r="B129" s="7">
        <v>1514</v>
      </c>
      <c r="C129" s="23" t="s">
        <v>813</v>
      </c>
      <c r="D129" s="24" t="s">
        <v>814</v>
      </c>
      <c r="E129" s="8" t="s">
        <v>517</v>
      </c>
      <c r="F129" s="25">
        <v>365</v>
      </c>
      <c r="G129" s="26"/>
      <c r="H129" s="23"/>
      <c r="I129" s="24"/>
      <c r="J129" s="24"/>
      <c r="K129" s="24"/>
      <c r="L129" s="8"/>
      <c r="M129" s="28"/>
      <c r="N129" s="31"/>
      <c r="O129" s="31"/>
      <c r="P129" s="31"/>
      <c r="Q129" s="31"/>
      <c r="R129" s="32"/>
      <c r="S129" s="32"/>
      <c r="T129" s="32"/>
    </row>
    <row r="130" spans="2:20" ht="12.75">
      <c r="B130" s="7">
        <v>1515</v>
      </c>
      <c r="C130" s="23" t="s">
        <v>815</v>
      </c>
      <c r="D130" s="24" t="s">
        <v>816</v>
      </c>
      <c r="E130" s="8" t="s">
        <v>517</v>
      </c>
      <c r="F130" s="25">
        <v>398</v>
      </c>
      <c r="G130" s="26">
        <v>121</v>
      </c>
      <c r="H130" s="23" t="s">
        <v>817</v>
      </c>
      <c r="I130" s="24" t="s">
        <v>525</v>
      </c>
      <c r="J130" s="29" t="s">
        <v>818</v>
      </c>
      <c r="K130" s="24" t="s">
        <v>525</v>
      </c>
      <c r="L130" s="8" t="s">
        <v>526</v>
      </c>
      <c r="M130" s="28">
        <v>6.181</v>
      </c>
      <c r="N130" s="31"/>
      <c r="O130" s="31"/>
      <c r="P130" s="31"/>
      <c r="Q130" s="31"/>
      <c r="R130" s="32"/>
      <c r="S130" s="32"/>
      <c r="T130" s="32"/>
    </row>
    <row r="131" spans="2:20" ht="12.75">
      <c r="B131" s="7">
        <v>1521</v>
      </c>
      <c r="C131" s="23" t="s">
        <v>819</v>
      </c>
      <c r="D131" s="24" t="s">
        <v>820</v>
      </c>
      <c r="E131" s="8" t="s">
        <v>517</v>
      </c>
      <c r="F131" s="25">
        <v>741.6666666666666</v>
      </c>
      <c r="G131" s="26">
        <v>120</v>
      </c>
      <c r="H131" s="23" t="s">
        <v>821</v>
      </c>
      <c r="I131" s="24" t="s">
        <v>525</v>
      </c>
      <c r="J131" s="29" t="s">
        <v>822</v>
      </c>
      <c r="K131" s="24" t="s">
        <v>525</v>
      </c>
      <c r="L131" s="8" t="s">
        <v>526</v>
      </c>
      <c r="M131" s="28">
        <v>5.668333333333333</v>
      </c>
      <c r="N131" s="31"/>
      <c r="O131" s="31"/>
      <c r="P131" s="31"/>
      <c r="Q131" s="31"/>
      <c r="R131" s="32"/>
      <c r="S131" s="32"/>
      <c r="T131" s="32"/>
    </row>
    <row r="132" spans="2:20" ht="12.75">
      <c r="B132" s="7">
        <v>1531</v>
      </c>
      <c r="C132" s="23" t="s">
        <v>823</v>
      </c>
      <c r="D132" s="24" t="s">
        <v>824</v>
      </c>
      <c r="E132" s="8" t="s">
        <v>517</v>
      </c>
      <c r="F132" s="25">
        <v>1465.3333333333333</v>
      </c>
      <c r="G132" s="26"/>
      <c r="H132" s="23"/>
      <c r="I132" s="24"/>
      <c r="J132" s="24"/>
      <c r="K132" s="24"/>
      <c r="L132" s="8"/>
      <c r="M132" s="28"/>
      <c r="N132" s="31"/>
      <c r="O132" s="31"/>
      <c r="P132" s="31"/>
      <c r="Q132" s="31"/>
      <c r="R132" s="32"/>
      <c r="S132" s="32"/>
      <c r="T132" s="32"/>
    </row>
    <row r="133" spans="2:20" ht="12.75">
      <c r="B133" s="7">
        <v>1532</v>
      </c>
      <c r="C133" s="23" t="s">
        <v>823</v>
      </c>
      <c r="D133" s="24" t="s">
        <v>825</v>
      </c>
      <c r="E133" s="8" t="s">
        <v>517</v>
      </c>
      <c r="F133" s="25">
        <v>1587</v>
      </c>
      <c r="G133" s="26"/>
      <c r="H133" s="23"/>
      <c r="I133" s="24"/>
      <c r="J133" s="24"/>
      <c r="K133" s="24"/>
      <c r="L133" s="8"/>
      <c r="M133" s="28"/>
      <c r="N133" s="31"/>
      <c r="O133" s="31"/>
      <c r="P133" s="31"/>
      <c r="Q133" s="31"/>
      <c r="R133" s="32"/>
      <c r="S133" s="32"/>
      <c r="T133" s="32"/>
    </row>
    <row r="134" spans="2:20" ht="12.75">
      <c r="B134" s="7">
        <v>1541</v>
      </c>
      <c r="C134" s="23" t="s">
        <v>826</v>
      </c>
      <c r="D134" s="24" t="s">
        <v>827</v>
      </c>
      <c r="E134" s="8" t="s">
        <v>517</v>
      </c>
      <c r="F134" s="25">
        <v>727.3333333333334</v>
      </c>
      <c r="G134" s="26"/>
      <c r="H134" s="23"/>
      <c r="I134" s="24"/>
      <c r="J134" s="24"/>
      <c r="K134" s="24"/>
      <c r="L134" s="8"/>
      <c r="M134" s="28"/>
      <c r="N134" s="31"/>
      <c r="O134" s="31"/>
      <c r="P134" s="31"/>
      <c r="Q134" s="31"/>
      <c r="R134" s="32"/>
      <c r="S134" s="32"/>
      <c r="T134" s="32"/>
    </row>
    <row r="135" spans="2:20" ht="12.75">
      <c r="B135" s="7">
        <v>1551</v>
      </c>
      <c r="C135" s="23" t="s">
        <v>828</v>
      </c>
      <c r="D135" s="24" t="s">
        <v>829</v>
      </c>
      <c r="E135" s="8" t="s">
        <v>517</v>
      </c>
      <c r="F135" s="25">
        <v>1016.6666666666666</v>
      </c>
      <c r="G135" s="26">
        <v>122</v>
      </c>
      <c r="H135" s="23" t="s">
        <v>830</v>
      </c>
      <c r="I135" s="24" t="s">
        <v>525</v>
      </c>
      <c r="J135" s="29" t="s">
        <v>831</v>
      </c>
      <c r="K135" s="24" t="s">
        <v>525</v>
      </c>
      <c r="L135" s="8" t="s">
        <v>526</v>
      </c>
      <c r="M135" s="28">
        <v>5.320333333333333</v>
      </c>
      <c r="N135" s="31"/>
      <c r="O135" s="31"/>
      <c r="P135" s="31"/>
      <c r="Q135" s="31"/>
      <c r="R135" s="32"/>
      <c r="S135" s="32"/>
      <c r="T135" s="32"/>
    </row>
    <row r="136" spans="2:20" ht="12.75">
      <c r="B136" s="7">
        <v>1561</v>
      </c>
      <c r="C136" s="23" t="s">
        <v>832</v>
      </c>
      <c r="D136" s="24"/>
      <c r="E136" s="8" t="s">
        <v>517</v>
      </c>
      <c r="F136" s="25">
        <v>423</v>
      </c>
      <c r="G136" s="26">
        <v>123</v>
      </c>
      <c r="H136" s="23" t="s">
        <v>833</v>
      </c>
      <c r="I136" s="24" t="s">
        <v>525</v>
      </c>
      <c r="J136" s="29" t="s">
        <v>834</v>
      </c>
      <c r="K136" s="24" t="s">
        <v>525</v>
      </c>
      <c r="L136" s="8" t="s">
        <v>526</v>
      </c>
      <c r="M136" s="28">
        <v>5.227333333333333</v>
      </c>
      <c r="N136" s="31"/>
      <c r="O136" s="31"/>
      <c r="P136" s="31"/>
      <c r="Q136" s="31"/>
      <c r="R136" s="32"/>
      <c r="S136" s="32"/>
      <c r="T136" s="32"/>
    </row>
    <row r="137" spans="2:20" ht="12.75">
      <c r="B137" s="7">
        <v>1562</v>
      </c>
      <c r="C137" s="23" t="s">
        <v>835</v>
      </c>
      <c r="D137" s="24" t="s">
        <v>836</v>
      </c>
      <c r="E137" s="8" t="s">
        <v>517</v>
      </c>
      <c r="F137" s="25">
        <v>782.3333333333334</v>
      </c>
      <c r="G137" s="26"/>
      <c r="H137" s="23"/>
      <c r="I137" s="24"/>
      <c r="J137" s="24"/>
      <c r="K137" s="24"/>
      <c r="L137" s="8"/>
      <c r="M137" s="28"/>
      <c r="N137" s="31"/>
      <c r="O137" s="31"/>
      <c r="P137" s="31"/>
      <c r="Q137" s="31"/>
      <c r="R137" s="32"/>
      <c r="S137" s="32"/>
      <c r="T137" s="32"/>
    </row>
    <row r="138" spans="2:20" ht="12.75">
      <c r="B138" s="7">
        <v>1563</v>
      </c>
      <c r="C138" s="23" t="s">
        <v>835</v>
      </c>
      <c r="D138" s="24" t="s">
        <v>837</v>
      </c>
      <c r="E138" s="8" t="s">
        <v>517</v>
      </c>
      <c r="F138" s="25">
        <v>744.3333333333334</v>
      </c>
      <c r="G138" s="26"/>
      <c r="H138" s="23"/>
      <c r="I138" s="24"/>
      <c r="J138" s="24"/>
      <c r="K138" s="24"/>
      <c r="L138" s="8"/>
      <c r="M138" s="28"/>
      <c r="N138" s="31"/>
      <c r="O138" s="31"/>
      <c r="P138" s="31"/>
      <c r="Q138" s="31"/>
      <c r="R138" s="32"/>
      <c r="S138" s="32"/>
      <c r="T138" s="32"/>
    </row>
    <row r="139" spans="2:20" ht="12.75">
      <c r="B139" s="7">
        <v>1571</v>
      </c>
      <c r="C139" s="23" t="s">
        <v>838</v>
      </c>
      <c r="D139" s="24"/>
      <c r="E139" s="8" t="s">
        <v>529</v>
      </c>
      <c r="F139" s="25">
        <v>167</v>
      </c>
      <c r="G139" s="26"/>
      <c r="H139" s="23"/>
      <c r="I139" s="24"/>
      <c r="J139" s="24"/>
      <c r="K139" s="24"/>
      <c r="L139" s="8"/>
      <c r="M139" s="28"/>
      <c r="N139" s="31"/>
      <c r="O139" s="31"/>
      <c r="P139" s="31"/>
      <c r="Q139" s="31"/>
      <c r="R139" s="32"/>
      <c r="S139" s="32"/>
      <c r="T139" s="32"/>
    </row>
    <row r="140" spans="2:20" ht="12.75">
      <c r="B140" s="7">
        <v>1581</v>
      </c>
      <c r="C140" s="23" t="s">
        <v>839</v>
      </c>
      <c r="D140" s="24"/>
      <c r="E140" s="8" t="s">
        <v>517</v>
      </c>
      <c r="F140" s="25">
        <v>211</v>
      </c>
      <c r="G140" s="26">
        <v>124</v>
      </c>
      <c r="H140" s="23" t="s">
        <v>840</v>
      </c>
      <c r="I140" s="24" t="s">
        <v>525</v>
      </c>
      <c r="J140" s="29" t="s">
        <v>841</v>
      </c>
      <c r="K140" s="24" t="s">
        <v>525</v>
      </c>
      <c r="L140" s="8" t="s">
        <v>526</v>
      </c>
      <c r="M140" s="28">
        <v>7.7316666666666665</v>
      </c>
      <c r="N140" s="31"/>
      <c r="O140" s="31"/>
      <c r="P140" s="31"/>
      <c r="Q140" s="31"/>
      <c r="R140" s="32"/>
      <c r="S140" s="32"/>
      <c r="T140" s="32"/>
    </row>
    <row r="141" spans="2:20" ht="12.75">
      <c r="B141" s="7">
        <v>1582</v>
      </c>
      <c r="C141" s="23" t="s">
        <v>842</v>
      </c>
      <c r="D141" s="24" t="s">
        <v>843</v>
      </c>
      <c r="E141" s="8" t="s">
        <v>517</v>
      </c>
      <c r="F141" s="25">
        <v>644</v>
      </c>
      <c r="G141" s="26"/>
      <c r="H141" s="23"/>
      <c r="I141" s="24"/>
      <c r="J141" s="24"/>
      <c r="K141" s="24"/>
      <c r="L141" s="8"/>
      <c r="M141" s="28"/>
      <c r="N141" s="31"/>
      <c r="O141" s="31"/>
      <c r="P141" s="31"/>
      <c r="Q141" s="31"/>
      <c r="R141" s="32"/>
      <c r="S141" s="32"/>
      <c r="T141" s="32"/>
    </row>
    <row r="142" spans="2:20" ht="12.75">
      <c r="B142" s="7">
        <v>1591</v>
      </c>
      <c r="C142" s="23" t="s">
        <v>844</v>
      </c>
      <c r="D142" s="24" t="s">
        <v>845</v>
      </c>
      <c r="E142" s="8" t="s">
        <v>624</v>
      </c>
      <c r="F142" s="25">
        <v>230.66666666666666</v>
      </c>
      <c r="G142" s="26">
        <v>145</v>
      </c>
      <c r="H142" s="23" t="s">
        <v>846</v>
      </c>
      <c r="I142" s="24" t="s">
        <v>847</v>
      </c>
      <c r="J142" s="29" t="s">
        <v>848</v>
      </c>
      <c r="K142" s="24" t="s">
        <v>847</v>
      </c>
      <c r="L142" s="8" t="s">
        <v>629</v>
      </c>
      <c r="M142" s="28">
        <v>3.863666666666667</v>
      </c>
      <c r="N142" s="31"/>
      <c r="O142" s="31"/>
      <c r="P142" s="31"/>
      <c r="Q142" s="31"/>
      <c r="R142" s="32"/>
      <c r="S142" s="32"/>
      <c r="T142" s="32"/>
    </row>
    <row r="143" spans="2:20" ht="21">
      <c r="B143" s="7">
        <v>1592</v>
      </c>
      <c r="C143" s="23" t="s">
        <v>849</v>
      </c>
      <c r="D143" s="24" t="s">
        <v>850</v>
      </c>
      <c r="E143" s="8" t="s">
        <v>624</v>
      </c>
      <c r="F143" s="25">
        <v>202.33333333333334</v>
      </c>
      <c r="G143" s="26"/>
      <c r="H143" s="23"/>
      <c r="I143" s="24"/>
      <c r="J143" s="24"/>
      <c r="K143" s="24"/>
      <c r="L143" s="8"/>
      <c r="M143" s="28"/>
      <c r="N143" s="31"/>
      <c r="O143" s="31"/>
      <c r="P143" s="31"/>
      <c r="Q143" s="31"/>
      <c r="R143" s="32"/>
      <c r="S143" s="32"/>
      <c r="T143" s="32"/>
    </row>
    <row r="144" spans="2:20" ht="12.75">
      <c r="B144" s="7">
        <v>1593</v>
      </c>
      <c r="C144" s="23" t="s">
        <v>851</v>
      </c>
      <c r="D144" s="24" t="s">
        <v>852</v>
      </c>
      <c r="E144" s="8" t="s">
        <v>624</v>
      </c>
      <c r="F144" s="25">
        <v>290</v>
      </c>
      <c r="G144" s="26"/>
      <c r="H144" s="23"/>
      <c r="I144" s="24"/>
      <c r="J144" s="24"/>
      <c r="K144" s="24"/>
      <c r="L144" s="8"/>
      <c r="M144" s="28"/>
      <c r="N144" s="31"/>
      <c r="O144" s="31"/>
      <c r="P144" s="31"/>
      <c r="Q144" s="31"/>
      <c r="R144" s="32"/>
      <c r="S144" s="32"/>
      <c r="T144" s="32"/>
    </row>
    <row r="145" spans="2:20" ht="21">
      <c r="B145" s="7">
        <v>1601</v>
      </c>
      <c r="C145" s="23" t="s">
        <v>853</v>
      </c>
      <c r="D145" s="24" t="s">
        <v>854</v>
      </c>
      <c r="E145" s="8" t="s">
        <v>674</v>
      </c>
      <c r="F145" s="25">
        <v>455</v>
      </c>
      <c r="G145" s="26">
        <v>24</v>
      </c>
      <c r="H145" s="23" t="s">
        <v>855</v>
      </c>
      <c r="I145" s="29" t="s">
        <v>856</v>
      </c>
      <c r="J145" s="29" t="s">
        <v>857</v>
      </c>
      <c r="K145" s="24" t="s">
        <v>525</v>
      </c>
      <c r="L145" s="8" t="s">
        <v>526</v>
      </c>
      <c r="M145" s="28">
        <v>9.380333333333335</v>
      </c>
      <c r="N145" s="31"/>
      <c r="O145" s="31"/>
      <c r="P145" s="31"/>
      <c r="Q145" s="31"/>
      <c r="R145" s="32"/>
      <c r="S145" s="32"/>
      <c r="T145" s="32"/>
    </row>
    <row r="146" spans="2:20" ht="32.25">
      <c r="B146" s="7">
        <v>1602</v>
      </c>
      <c r="C146" s="23" t="s">
        <v>858</v>
      </c>
      <c r="D146" s="24" t="s">
        <v>859</v>
      </c>
      <c r="E146" s="8" t="s">
        <v>690</v>
      </c>
      <c r="F146" s="25">
        <v>329.3333333333333</v>
      </c>
      <c r="G146" s="26"/>
      <c r="H146" s="23"/>
      <c r="I146" s="24"/>
      <c r="J146" s="24"/>
      <c r="K146" s="24"/>
      <c r="L146" s="8"/>
      <c r="M146" s="28"/>
      <c r="N146" s="31"/>
      <c r="O146" s="31"/>
      <c r="P146" s="31"/>
      <c r="Q146" s="31"/>
      <c r="R146" s="32"/>
      <c r="S146" s="32"/>
      <c r="T146" s="32"/>
    </row>
    <row r="147" spans="2:20" ht="12.75">
      <c r="B147" s="7">
        <v>1611</v>
      </c>
      <c r="C147" s="23" t="s">
        <v>860</v>
      </c>
      <c r="D147" s="24" t="s">
        <v>861</v>
      </c>
      <c r="E147" s="8"/>
      <c r="F147" s="25">
        <v>0</v>
      </c>
      <c r="G147" s="26">
        <v>88</v>
      </c>
      <c r="H147" s="23" t="s">
        <v>862</v>
      </c>
      <c r="I147" s="24" t="s">
        <v>863</v>
      </c>
      <c r="J147" s="29" t="s">
        <v>864</v>
      </c>
      <c r="K147" s="24" t="s">
        <v>525</v>
      </c>
      <c r="L147" s="8" t="s">
        <v>526</v>
      </c>
      <c r="M147" s="28">
        <v>1.0126666666666666</v>
      </c>
      <c r="N147" s="31"/>
      <c r="O147" s="31"/>
      <c r="P147" s="31"/>
      <c r="Q147" s="31"/>
      <c r="R147" s="32"/>
      <c r="S147" s="32"/>
      <c r="T147" s="32"/>
    </row>
    <row r="148" spans="2:20" ht="32.25">
      <c r="B148" s="7">
        <v>1621</v>
      </c>
      <c r="C148" s="23" t="s">
        <v>865</v>
      </c>
      <c r="D148" s="24" t="s">
        <v>866</v>
      </c>
      <c r="E148" s="8" t="s">
        <v>674</v>
      </c>
      <c r="F148" s="25">
        <v>315</v>
      </c>
      <c r="G148" s="26">
        <v>89</v>
      </c>
      <c r="H148" s="23" t="s">
        <v>867</v>
      </c>
      <c r="I148" s="24" t="s">
        <v>868</v>
      </c>
      <c r="J148" s="29" t="s">
        <v>869</v>
      </c>
      <c r="K148" s="24" t="s">
        <v>870</v>
      </c>
      <c r="L148" s="8" t="s">
        <v>871</v>
      </c>
      <c r="M148" s="28">
        <v>1.7476666666666667</v>
      </c>
      <c r="N148" s="31"/>
      <c r="O148" s="31"/>
      <c r="P148" s="31"/>
      <c r="Q148" s="31"/>
      <c r="R148" s="32"/>
      <c r="S148" s="32"/>
      <c r="T148" s="32"/>
    </row>
    <row r="149" spans="2:20" ht="12.75">
      <c r="B149" s="7">
        <v>1631</v>
      </c>
      <c r="C149" s="23" t="s">
        <v>872</v>
      </c>
      <c r="D149" s="24" t="s">
        <v>873</v>
      </c>
      <c r="E149" s="8" t="s">
        <v>542</v>
      </c>
      <c r="F149" s="25">
        <v>370.3333333333333</v>
      </c>
      <c r="G149" s="26">
        <v>92</v>
      </c>
      <c r="H149" s="23" t="s">
        <v>874</v>
      </c>
      <c r="I149" s="29" t="s">
        <v>875</v>
      </c>
      <c r="J149" s="29" t="s">
        <v>876</v>
      </c>
      <c r="K149" s="24" t="s">
        <v>877</v>
      </c>
      <c r="L149" s="8" t="s">
        <v>878</v>
      </c>
      <c r="M149" s="28">
        <v>5.344</v>
      </c>
      <c r="N149" s="31"/>
      <c r="O149" s="31"/>
      <c r="P149" s="31"/>
      <c r="Q149" s="31"/>
      <c r="R149" s="32"/>
      <c r="S149" s="32"/>
      <c r="T149" s="32"/>
    </row>
    <row r="150" spans="2:20" ht="12.75">
      <c r="B150" s="7">
        <v>1632</v>
      </c>
      <c r="C150" s="23" t="s">
        <v>879</v>
      </c>
      <c r="D150" s="24" t="s">
        <v>880</v>
      </c>
      <c r="E150" s="8" t="s">
        <v>542</v>
      </c>
      <c r="F150" s="25">
        <v>216.66666666666666</v>
      </c>
      <c r="G150" s="26">
        <v>95</v>
      </c>
      <c r="H150" s="23" t="s">
        <v>881</v>
      </c>
      <c r="I150" s="24" t="s">
        <v>882</v>
      </c>
      <c r="J150" s="29" t="s">
        <v>883</v>
      </c>
      <c r="K150" s="24" t="s">
        <v>525</v>
      </c>
      <c r="L150" s="8" t="s">
        <v>526</v>
      </c>
      <c r="M150" s="28">
        <v>5.999</v>
      </c>
      <c r="N150" s="31"/>
      <c r="O150" s="31"/>
      <c r="P150" s="31"/>
      <c r="Q150" s="31"/>
      <c r="R150" s="32"/>
      <c r="S150" s="32"/>
      <c r="T150" s="32"/>
    </row>
    <row r="151" spans="2:20" ht="21">
      <c r="B151" s="7">
        <v>1633</v>
      </c>
      <c r="C151" s="23" t="s">
        <v>884</v>
      </c>
      <c r="D151" s="24" t="s">
        <v>885</v>
      </c>
      <c r="E151" s="8" t="s">
        <v>674</v>
      </c>
      <c r="F151" s="25">
        <v>153.33333333333334</v>
      </c>
      <c r="G151" s="26">
        <v>90</v>
      </c>
      <c r="H151" s="23" t="s">
        <v>886</v>
      </c>
      <c r="I151" s="24" t="s">
        <v>887</v>
      </c>
      <c r="J151" s="29" t="s">
        <v>888</v>
      </c>
      <c r="K151" s="24" t="s">
        <v>889</v>
      </c>
      <c r="L151" s="8" t="s">
        <v>871</v>
      </c>
      <c r="M151" s="28">
        <v>1.5569999999999997</v>
      </c>
      <c r="N151" s="31"/>
      <c r="O151" s="31"/>
      <c r="P151" s="31"/>
      <c r="Q151" s="31"/>
      <c r="R151" s="32"/>
      <c r="S151" s="32"/>
      <c r="T151" s="32"/>
    </row>
    <row r="152" spans="2:20" ht="12.75">
      <c r="B152" s="7">
        <v>1641</v>
      </c>
      <c r="C152" s="23" t="s">
        <v>890</v>
      </c>
      <c r="D152" s="24" t="s">
        <v>891</v>
      </c>
      <c r="E152" s="8" t="s">
        <v>674</v>
      </c>
      <c r="F152" s="25">
        <v>300</v>
      </c>
      <c r="G152" s="26"/>
      <c r="H152" s="23"/>
      <c r="I152" s="24"/>
      <c r="J152" s="24"/>
      <c r="K152" s="24"/>
      <c r="L152" s="8"/>
      <c r="M152" s="28"/>
      <c r="N152" s="31"/>
      <c r="O152" s="31"/>
      <c r="P152" s="31"/>
      <c r="Q152" s="31"/>
      <c r="R152" s="32"/>
      <c r="S152" s="32"/>
      <c r="T152" s="32"/>
    </row>
    <row r="153" spans="2:20" ht="21">
      <c r="B153" s="7">
        <v>1642</v>
      </c>
      <c r="C153" s="23" t="s">
        <v>892</v>
      </c>
      <c r="D153" s="24" t="s">
        <v>893</v>
      </c>
      <c r="E153" s="8" t="s">
        <v>674</v>
      </c>
      <c r="F153" s="25">
        <v>310</v>
      </c>
      <c r="G153" s="26">
        <v>146</v>
      </c>
      <c r="H153" s="23" t="s">
        <v>894</v>
      </c>
      <c r="I153" s="24"/>
      <c r="J153" s="29" t="s">
        <v>895</v>
      </c>
      <c r="K153" s="24"/>
      <c r="L153" s="8" t="s">
        <v>539</v>
      </c>
      <c r="M153" s="28">
        <v>2.732</v>
      </c>
      <c r="N153" s="31"/>
      <c r="O153" s="31"/>
      <c r="P153" s="31"/>
      <c r="Q153" s="31"/>
      <c r="R153" s="32"/>
      <c r="S153" s="32"/>
      <c r="T153" s="32"/>
    </row>
    <row r="154" spans="2:20" ht="21">
      <c r="B154" s="7">
        <v>1643</v>
      </c>
      <c r="C154" s="23" t="s">
        <v>896</v>
      </c>
      <c r="D154" s="24" t="s">
        <v>897</v>
      </c>
      <c r="E154" s="8" t="s">
        <v>674</v>
      </c>
      <c r="F154" s="25">
        <v>319.3333333333333</v>
      </c>
      <c r="G154" s="26"/>
      <c r="H154" s="23"/>
      <c r="I154" s="24"/>
      <c r="J154" s="24"/>
      <c r="K154" s="24"/>
      <c r="L154" s="8"/>
      <c r="M154" s="28"/>
      <c r="N154" s="31"/>
      <c r="O154" s="31"/>
      <c r="P154" s="31"/>
      <c r="Q154" s="31"/>
      <c r="R154" s="32"/>
      <c r="S154" s="32"/>
      <c r="T154" s="32"/>
    </row>
    <row r="155" spans="2:20" ht="21">
      <c r="B155" s="7">
        <v>1644</v>
      </c>
      <c r="C155" s="23" t="s">
        <v>898</v>
      </c>
      <c r="D155" s="24" t="s">
        <v>899</v>
      </c>
      <c r="E155" s="8" t="s">
        <v>900</v>
      </c>
      <c r="F155" s="25">
        <v>379.3333333333333</v>
      </c>
      <c r="G155" s="26"/>
      <c r="H155" s="23"/>
      <c r="I155" s="24"/>
      <c r="J155" s="24"/>
      <c r="K155" s="24"/>
      <c r="L155" s="8"/>
      <c r="M155" s="28"/>
      <c r="N155" s="31"/>
      <c r="O155" s="31"/>
      <c r="P155" s="31"/>
      <c r="Q155" s="31"/>
      <c r="R155" s="32"/>
      <c r="S155" s="32"/>
      <c r="T155" s="32"/>
    </row>
    <row r="156" spans="2:20" ht="21">
      <c r="B156" s="7">
        <v>1651</v>
      </c>
      <c r="C156" s="23" t="s">
        <v>901</v>
      </c>
      <c r="D156" s="24" t="s">
        <v>902</v>
      </c>
      <c r="E156" s="8" t="s">
        <v>542</v>
      </c>
      <c r="F156" s="25">
        <v>290.3333333333333</v>
      </c>
      <c r="G156" s="26">
        <v>91</v>
      </c>
      <c r="H156" s="23" t="s">
        <v>903</v>
      </c>
      <c r="I156" s="24" t="s">
        <v>904</v>
      </c>
      <c r="J156" s="29" t="s">
        <v>905</v>
      </c>
      <c r="K156" s="24" t="s">
        <v>525</v>
      </c>
      <c r="L156" s="8" t="s">
        <v>526</v>
      </c>
      <c r="M156" s="28">
        <v>27.320666666666664</v>
      </c>
      <c r="N156" s="31"/>
      <c r="O156" s="31"/>
      <c r="P156" s="31"/>
      <c r="Q156" s="31"/>
      <c r="R156" s="32"/>
      <c r="S156" s="32"/>
      <c r="T156" s="32"/>
    </row>
    <row r="157" spans="2:20" ht="12.75">
      <c r="B157" s="7">
        <v>1652</v>
      </c>
      <c r="C157" s="23" t="s">
        <v>906</v>
      </c>
      <c r="D157" s="24" t="s">
        <v>907</v>
      </c>
      <c r="E157" s="8" t="s">
        <v>690</v>
      </c>
      <c r="F157" s="25">
        <v>255</v>
      </c>
      <c r="G157" s="26"/>
      <c r="H157" s="23"/>
      <c r="I157" s="24"/>
      <c r="J157" s="24"/>
      <c r="K157" s="24"/>
      <c r="L157" s="8"/>
      <c r="M157" s="28"/>
      <c r="N157" s="31"/>
      <c r="O157" s="31"/>
      <c r="P157" s="31"/>
      <c r="Q157" s="31"/>
      <c r="R157" s="32"/>
      <c r="S157" s="32"/>
      <c r="T157" s="32"/>
    </row>
    <row r="158" spans="2:20" ht="21">
      <c r="B158" s="7">
        <v>1653</v>
      </c>
      <c r="C158" s="23" t="s">
        <v>908</v>
      </c>
      <c r="D158" s="24" t="s">
        <v>909</v>
      </c>
      <c r="E158" s="8" t="s">
        <v>542</v>
      </c>
      <c r="F158" s="25">
        <v>176.33333333333334</v>
      </c>
      <c r="G158" s="26"/>
      <c r="H158" s="23"/>
      <c r="I158" s="24"/>
      <c r="J158" s="24"/>
      <c r="K158" s="24"/>
      <c r="L158" s="8"/>
      <c r="M158" s="28"/>
      <c r="N158" s="31"/>
      <c r="O158" s="31"/>
      <c r="P158" s="31"/>
      <c r="Q158" s="31"/>
      <c r="R158" s="32"/>
      <c r="S158" s="32"/>
      <c r="T158" s="32"/>
    </row>
    <row r="159" spans="2:20" ht="21">
      <c r="B159" s="7">
        <v>1654</v>
      </c>
      <c r="C159" s="23" t="s">
        <v>910</v>
      </c>
      <c r="D159" s="24" t="s">
        <v>911</v>
      </c>
      <c r="E159" s="8" t="s">
        <v>690</v>
      </c>
      <c r="F159" s="25">
        <v>401.3333333333333</v>
      </c>
      <c r="G159" s="26"/>
      <c r="H159" s="23"/>
      <c r="I159" s="24"/>
      <c r="J159" s="24"/>
      <c r="K159" s="24"/>
      <c r="L159" s="8"/>
      <c r="M159" s="28"/>
      <c r="N159" s="31"/>
      <c r="O159" s="31"/>
      <c r="P159" s="31"/>
      <c r="Q159" s="31"/>
      <c r="R159" s="32"/>
      <c r="S159" s="32"/>
      <c r="T159" s="32"/>
    </row>
    <row r="160" spans="2:20" ht="21">
      <c r="B160" s="7">
        <v>1655</v>
      </c>
      <c r="C160" s="23" t="s">
        <v>912</v>
      </c>
      <c r="D160" s="24" t="s">
        <v>913</v>
      </c>
      <c r="E160" s="8" t="s">
        <v>674</v>
      </c>
      <c r="F160" s="25">
        <v>314.3333333333333</v>
      </c>
      <c r="G160" s="26"/>
      <c r="H160" s="23"/>
      <c r="I160" s="24"/>
      <c r="J160" s="24"/>
      <c r="K160" s="24"/>
      <c r="L160" s="8"/>
      <c r="M160" s="28"/>
      <c r="N160" s="31"/>
      <c r="O160" s="31"/>
      <c r="P160" s="31"/>
      <c r="Q160" s="31"/>
      <c r="R160" s="32"/>
      <c r="S160" s="32"/>
      <c r="T160" s="32"/>
    </row>
    <row r="161" spans="2:20" ht="12.75">
      <c r="B161" s="7">
        <v>1656</v>
      </c>
      <c r="C161" s="23" t="s">
        <v>914</v>
      </c>
      <c r="D161" s="24" t="s">
        <v>915</v>
      </c>
      <c r="E161" s="8" t="s">
        <v>542</v>
      </c>
      <c r="F161" s="25">
        <v>206.66666666666666</v>
      </c>
      <c r="G161" s="26"/>
      <c r="H161" s="23"/>
      <c r="I161" s="24"/>
      <c r="J161" s="24"/>
      <c r="K161" s="24"/>
      <c r="L161" s="8"/>
      <c r="M161" s="28"/>
      <c r="N161" s="31"/>
      <c r="O161" s="31"/>
      <c r="P161" s="31"/>
      <c r="Q161" s="31"/>
      <c r="R161" s="32"/>
      <c r="S161" s="32"/>
      <c r="T161" s="32"/>
    </row>
    <row r="162" spans="2:20" ht="12.75">
      <c r="B162" s="7">
        <v>1701</v>
      </c>
      <c r="C162" s="23" t="s">
        <v>916</v>
      </c>
      <c r="D162" s="24" t="s">
        <v>917</v>
      </c>
      <c r="E162" s="8" t="s">
        <v>529</v>
      </c>
      <c r="F162" s="25">
        <v>222.33333333333334</v>
      </c>
      <c r="G162" s="26"/>
      <c r="H162" s="23"/>
      <c r="I162" s="24"/>
      <c r="J162" s="24"/>
      <c r="K162" s="24"/>
      <c r="L162" s="8"/>
      <c r="M162" s="28"/>
      <c r="N162" s="31"/>
      <c r="O162" s="31"/>
      <c r="P162" s="31"/>
      <c r="Q162" s="31"/>
      <c r="R162" s="32"/>
      <c r="S162" s="32"/>
      <c r="T162" s="32"/>
    </row>
    <row r="163" spans="2:20" ht="12.75">
      <c r="B163" s="7">
        <v>1702</v>
      </c>
      <c r="C163" s="23" t="s">
        <v>918</v>
      </c>
      <c r="D163" s="24" t="s">
        <v>919</v>
      </c>
      <c r="E163" s="8" t="s">
        <v>529</v>
      </c>
      <c r="F163" s="25">
        <v>164.33333333333334</v>
      </c>
      <c r="G163" s="26"/>
      <c r="H163" s="23"/>
      <c r="I163" s="24"/>
      <c r="J163" s="29"/>
      <c r="K163" s="24"/>
      <c r="L163" s="8"/>
      <c r="M163" s="28"/>
      <c r="N163" s="31"/>
      <c r="O163" s="31"/>
      <c r="P163" s="31"/>
      <c r="Q163" s="31"/>
      <c r="R163" s="32"/>
      <c r="S163" s="32"/>
      <c r="T163" s="32"/>
    </row>
    <row r="164" spans="2:20" ht="12.75">
      <c r="B164" s="7">
        <v>1711</v>
      </c>
      <c r="C164" s="23" t="s">
        <v>920</v>
      </c>
      <c r="D164" s="24" t="s">
        <v>921</v>
      </c>
      <c r="E164" s="8" t="s">
        <v>529</v>
      </c>
      <c r="F164" s="25">
        <v>215.66666666666666</v>
      </c>
      <c r="G164" s="37">
        <v>134</v>
      </c>
      <c r="H164" s="38" t="s">
        <v>922</v>
      </c>
      <c r="I164" s="39" t="s">
        <v>923</v>
      </c>
      <c r="J164" s="39"/>
      <c r="K164" s="40" t="s">
        <v>525</v>
      </c>
      <c r="L164" s="41" t="s">
        <v>526</v>
      </c>
      <c r="M164" s="42">
        <v>11.3875</v>
      </c>
      <c r="N164" s="31"/>
      <c r="O164" s="31"/>
      <c r="P164" s="31"/>
      <c r="Q164" s="31"/>
      <c r="R164" s="32"/>
      <c r="S164" s="32"/>
      <c r="T164" s="32"/>
    </row>
    <row r="165" spans="2:20" ht="12.75">
      <c r="B165" s="7">
        <v>1712</v>
      </c>
      <c r="C165" s="23" t="s">
        <v>924</v>
      </c>
      <c r="D165" s="24" t="s">
        <v>925</v>
      </c>
      <c r="E165" s="8" t="s">
        <v>529</v>
      </c>
      <c r="F165" s="25">
        <v>348.3333333333333</v>
      </c>
      <c r="G165" s="37">
        <v>135</v>
      </c>
      <c r="H165" s="38" t="s">
        <v>926</v>
      </c>
      <c r="I165" s="39"/>
      <c r="J165" s="29" t="s">
        <v>927</v>
      </c>
      <c r="K165" s="40"/>
      <c r="L165" s="41" t="s">
        <v>928</v>
      </c>
      <c r="M165" s="42">
        <v>90</v>
      </c>
      <c r="N165" s="31"/>
      <c r="O165" s="31"/>
      <c r="P165" s="31"/>
      <c r="Q165" s="31"/>
      <c r="R165" s="32"/>
      <c r="S165" s="32"/>
      <c r="T165" s="32"/>
    </row>
    <row r="166" spans="2:20" ht="12.75">
      <c r="B166" s="7">
        <v>1713</v>
      </c>
      <c r="C166" s="23" t="s">
        <v>929</v>
      </c>
      <c r="D166" s="24" t="s">
        <v>930</v>
      </c>
      <c r="E166" s="8" t="s">
        <v>529</v>
      </c>
      <c r="F166" s="25">
        <v>189.33333333333334</v>
      </c>
      <c r="G166" s="26"/>
      <c r="H166" s="23"/>
      <c r="I166" s="24"/>
      <c r="J166" s="29"/>
      <c r="K166" s="24"/>
      <c r="L166" s="8"/>
      <c r="M166" s="28"/>
      <c r="N166" s="31"/>
      <c r="O166" s="31"/>
      <c r="P166" s="31"/>
      <c r="Q166" s="31"/>
      <c r="R166" s="32"/>
      <c r="S166" s="32"/>
      <c r="T166" s="32"/>
    </row>
    <row r="167" spans="2:20" ht="21">
      <c r="B167" s="7">
        <v>1714</v>
      </c>
      <c r="C167" s="23" t="s">
        <v>931</v>
      </c>
      <c r="D167" s="24" t="s">
        <v>932</v>
      </c>
      <c r="E167" s="8" t="s">
        <v>696</v>
      </c>
      <c r="F167" s="25">
        <v>100</v>
      </c>
      <c r="G167" s="26"/>
      <c r="H167" s="23"/>
      <c r="I167" s="24"/>
      <c r="J167" s="24"/>
      <c r="K167" s="24"/>
      <c r="L167" s="8"/>
      <c r="M167" s="28"/>
      <c r="N167" s="31"/>
      <c r="O167" s="31"/>
      <c r="P167" s="31"/>
      <c r="Q167" s="31"/>
      <c r="R167" s="32"/>
      <c r="S167" s="32"/>
      <c r="T167" s="32"/>
    </row>
    <row r="168" spans="2:20" ht="21">
      <c r="B168" s="7">
        <v>1721</v>
      </c>
      <c r="C168" s="23" t="s">
        <v>933</v>
      </c>
      <c r="D168" s="24" t="s">
        <v>934</v>
      </c>
      <c r="E168" s="8" t="s">
        <v>529</v>
      </c>
      <c r="F168" s="25">
        <v>100</v>
      </c>
      <c r="G168" s="43">
        <v>137</v>
      </c>
      <c r="H168" s="23" t="s">
        <v>935</v>
      </c>
      <c r="I168" s="24" t="s">
        <v>936</v>
      </c>
      <c r="J168" s="29" t="s">
        <v>937</v>
      </c>
      <c r="K168" s="24" t="s">
        <v>525</v>
      </c>
      <c r="L168" s="8" t="s">
        <v>526</v>
      </c>
      <c r="M168" s="28">
        <v>12.854333333333335</v>
      </c>
      <c r="N168" s="31"/>
      <c r="O168" s="31"/>
      <c r="P168" s="31"/>
      <c r="Q168" s="31"/>
      <c r="R168" s="32"/>
      <c r="S168" s="32"/>
      <c r="T168" s="32"/>
    </row>
    <row r="169" spans="2:20" ht="21">
      <c r="B169" s="7">
        <v>1731</v>
      </c>
      <c r="C169" s="23" t="s">
        <v>938</v>
      </c>
      <c r="D169" s="24" t="s">
        <v>939</v>
      </c>
      <c r="E169" s="8" t="s">
        <v>690</v>
      </c>
      <c r="F169" s="25">
        <v>97</v>
      </c>
      <c r="G169" s="26"/>
      <c r="H169" s="23"/>
      <c r="I169" s="24"/>
      <c r="J169" s="24"/>
      <c r="K169" s="24"/>
      <c r="L169" s="8"/>
      <c r="M169" s="28"/>
      <c r="N169" s="31"/>
      <c r="O169" s="31"/>
      <c r="P169" s="31"/>
      <c r="Q169" s="31"/>
      <c r="R169" s="32"/>
      <c r="S169" s="32"/>
      <c r="T169" s="32"/>
    </row>
    <row r="170" spans="2:20" ht="21">
      <c r="B170" s="7">
        <v>1732</v>
      </c>
      <c r="C170" s="23" t="s">
        <v>940</v>
      </c>
      <c r="D170" s="24" t="s">
        <v>941</v>
      </c>
      <c r="E170" s="8" t="s">
        <v>542</v>
      </c>
      <c r="F170" s="25">
        <v>172.33333333333334</v>
      </c>
      <c r="G170" s="26">
        <v>98</v>
      </c>
      <c r="H170" s="23" t="s">
        <v>942</v>
      </c>
      <c r="I170" s="24" t="s">
        <v>943</v>
      </c>
      <c r="J170" s="29" t="s">
        <v>944</v>
      </c>
      <c r="K170" s="24" t="s">
        <v>945</v>
      </c>
      <c r="L170" s="8" t="s">
        <v>946</v>
      </c>
      <c r="M170" s="28">
        <v>17.068666666666665</v>
      </c>
      <c r="N170" s="31"/>
      <c r="O170" s="31"/>
      <c r="P170" s="31"/>
      <c r="Q170" s="31"/>
      <c r="R170" s="32"/>
      <c r="S170" s="32"/>
      <c r="T170" s="32"/>
    </row>
    <row r="171" spans="2:20" ht="12.75">
      <c r="B171" s="7">
        <v>1741</v>
      </c>
      <c r="C171" s="23" t="s">
        <v>947</v>
      </c>
      <c r="D171" s="24" t="s">
        <v>948</v>
      </c>
      <c r="E171" s="8" t="s">
        <v>529</v>
      </c>
      <c r="F171" s="25">
        <v>125.33333333333333</v>
      </c>
      <c r="G171" s="26"/>
      <c r="H171" s="23"/>
      <c r="I171" s="24"/>
      <c r="J171" s="24"/>
      <c r="K171" s="24"/>
      <c r="L171" s="8"/>
      <c r="M171" s="28"/>
      <c r="N171" s="31"/>
      <c r="O171" s="31"/>
      <c r="P171" s="31"/>
      <c r="Q171" s="31"/>
      <c r="R171" s="32"/>
      <c r="S171" s="32"/>
      <c r="T171" s="32"/>
    </row>
    <row r="172" spans="2:20" ht="12.75">
      <c r="B172" s="7">
        <v>1742</v>
      </c>
      <c r="C172" s="23" t="s">
        <v>949</v>
      </c>
      <c r="D172" s="24" t="s">
        <v>950</v>
      </c>
      <c r="E172" s="8" t="s">
        <v>529</v>
      </c>
      <c r="F172" s="25">
        <v>131.66666666666666</v>
      </c>
      <c r="G172" s="26"/>
      <c r="H172" s="23"/>
      <c r="I172" s="24"/>
      <c r="J172" s="24"/>
      <c r="K172" s="24"/>
      <c r="L172" s="8"/>
      <c r="M172" s="28"/>
      <c r="N172" s="31"/>
      <c r="O172" s="31"/>
      <c r="P172" s="31"/>
      <c r="Q172" s="31"/>
      <c r="R172" s="32"/>
      <c r="S172" s="32"/>
      <c r="T172" s="32"/>
    </row>
    <row r="173" spans="2:20" ht="21">
      <c r="B173" s="7">
        <v>1761</v>
      </c>
      <c r="C173" s="23" t="s">
        <v>951</v>
      </c>
      <c r="D173" s="24" t="s">
        <v>952</v>
      </c>
      <c r="E173" s="8" t="s">
        <v>529</v>
      </c>
      <c r="F173" s="25">
        <v>191.33333333333334</v>
      </c>
      <c r="G173" s="26">
        <v>100</v>
      </c>
      <c r="H173" s="23" t="s">
        <v>953</v>
      </c>
      <c r="I173" s="24" t="s">
        <v>954</v>
      </c>
      <c r="J173" s="29" t="s">
        <v>955</v>
      </c>
      <c r="K173" s="24" t="s">
        <v>956</v>
      </c>
      <c r="L173" s="8" t="s">
        <v>539</v>
      </c>
      <c r="M173" s="28">
        <v>27.626666666666665</v>
      </c>
      <c r="N173" s="31"/>
      <c r="O173" s="31"/>
      <c r="P173" s="31"/>
      <c r="Q173" s="31"/>
      <c r="R173" s="32"/>
      <c r="S173" s="32"/>
      <c r="T173" s="32"/>
    </row>
    <row r="174" spans="2:20" ht="12.75">
      <c r="B174" s="7">
        <v>1772</v>
      </c>
      <c r="C174" s="23" t="s">
        <v>957</v>
      </c>
      <c r="D174" s="24" t="s">
        <v>958</v>
      </c>
      <c r="E174" s="8" t="s">
        <v>529</v>
      </c>
      <c r="F174" s="25">
        <v>121</v>
      </c>
      <c r="G174" s="26">
        <v>130</v>
      </c>
      <c r="H174" s="23" t="s">
        <v>959</v>
      </c>
      <c r="I174" s="24" t="s">
        <v>960</v>
      </c>
      <c r="J174" s="29" t="s">
        <v>961</v>
      </c>
      <c r="K174" s="24" t="s">
        <v>962</v>
      </c>
      <c r="L174" s="8" t="s">
        <v>539</v>
      </c>
      <c r="M174" s="28">
        <v>8.964</v>
      </c>
      <c r="N174" s="31"/>
      <c r="O174" s="31"/>
      <c r="P174" s="31"/>
      <c r="Q174" s="31"/>
      <c r="R174" s="32"/>
      <c r="S174" s="32"/>
      <c r="T174" s="32"/>
    </row>
    <row r="175" spans="2:20" ht="12.75">
      <c r="B175" s="7">
        <v>1781</v>
      </c>
      <c r="C175" s="23" t="s">
        <v>963</v>
      </c>
      <c r="D175" s="24" t="s">
        <v>964</v>
      </c>
      <c r="E175" s="8" t="s">
        <v>696</v>
      </c>
      <c r="F175" s="25">
        <v>95</v>
      </c>
      <c r="G175" s="26"/>
      <c r="H175" s="23"/>
      <c r="I175" s="24"/>
      <c r="J175" s="24"/>
      <c r="K175" s="24"/>
      <c r="L175" s="8"/>
      <c r="M175" s="28"/>
      <c r="N175" s="31"/>
      <c r="O175" s="31"/>
      <c r="P175" s="31"/>
      <c r="Q175" s="31"/>
      <c r="R175" s="32"/>
      <c r="S175" s="32"/>
      <c r="T175" s="32"/>
    </row>
    <row r="176" spans="2:20" ht="21">
      <c r="B176" s="7">
        <v>1782</v>
      </c>
      <c r="C176" s="23" t="s">
        <v>965</v>
      </c>
      <c r="D176" s="24" t="s">
        <v>966</v>
      </c>
      <c r="E176" s="8" t="s">
        <v>696</v>
      </c>
      <c r="F176" s="25">
        <v>98.33333333333333</v>
      </c>
      <c r="G176" s="26">
        <v>115</v>
      </c>
      <c r="H176" s="23" t="s">
        <v>967</v>
      </c>
      <c r="I176" s="24" t="s">
        <v>968</v>
      </c>
      <c r="J176" s="29" t="s">
        <v>969</v>
      </c>
      <c r="K176" s="24" t="s">
        <v>970</v>
      </c>
      <c r="L176" s="8" t="s">
        <v>971</v>
      </c>
      <c r="M176" s="28">
        <v>1.7483333333333333</v>
      </c>
      <c r="N176" s="31"/>
      <c r="O176" s="31"/>
      <c r="P176" s="31"/>
      <c r="Q176" s="31"/>
      <c r="R176" s="32"/>
      <c r="S176" s="32"/>
      <c r="T176" s="32"/>
    </row>
    <row r="177" spans="2:20" ht="21">
      <c r="B177" s="7">
        <v>1783</v>
      </c>
      <c r="C177" s="23" t="s">
        <v>972</v>
      </c>
      <c r="D177" s="24" t="s">
        <v>973</v>
      </c>
      <c r="E177" s="8" t="s">
        <v>529</v>
      </c>
      <c r="F177" s="25">
        <v>129.66666666666666</v>
      </c>
      <c r="G177" s="26"/>
      <c r="H177" s="23"/>
      <c r="I177" s="24"/>
      <c r="J177" s="24"/>
      <c r="K177" s="24"/>
      <c r="L177" s="8"/>
      <c r="M177" s="28"/>
      <c r="N177" s="31"/>
      <c r="O177" s="31"/>
      <c r="P177" s="31"/>
      <c r="Q177" s="31"/>
      <c r="R177" s="32"/>
      <c r="S177" s="32"/>
      <c r="T177" s="32"/>
    </row>
    <row r="178" spans="2:20" ht="21">
      <c r="B178" s="7">
        <v>1784</v>
      </c>
      <c r="C178" s="23" t="s">
        <v>974</v>
      </c>
      <c r="D178" s="24" t="s">
        <v>975</v>
      </c>
      <c r="E178" s="8" t="s">
        <v>696</v>
      </c>
      <c r="F178" s="25">
        <v>86</v>
      </c>
      <c r="G178" s="26">
        <v>99</v>
      </c>
      <c r="H178" s="23" t="s">
        <v>976</v>
      </c>
      <c r="I178" s="24" t="s">
        <v>977</v>
      </c>
      <c r="J178" s="29" t="s">
        <v>978</v>
      </c>
      <c r="K178" s="24" t="s">
        <v>945</v>
      </c>
      <c r="L178" s="8" t="s">
        <v>979</v>
      </c>
      <c r="M178" s="28">
        <v>26.385</v>
      </c>
      <c r="N178" s="31"/>
      <c r="O178" s="31"/>
      <c r="P178" s="31"/>
      <c r="Q178" s="31"/>
      <c r="R178" s="32"/>
      <c r="S178" s="32"/>
      <c r="T178" s="32"/>
    </row>
    <row r="179" spans="2:20" ht="12.75">
      <c r="B179" s="7">
        <v>1791</v>
      </c>
      <c r="C179" s="23" t="s">
        <v>980</v>
      </c>
      <c r="D179" s="24" t="s">
        <v>981</v>
      </c>
      <c r="E179" s="8" t="s">
        <v>696</v>
      </c>
      <c r="F179" s="25">
        <v>522</v>
      </c>
      <c r="G179" s="26"/>
      <c r="H179" s="23"/>
      <c r="I179" s="24"/>
      <c r="J179" s="24"/>
      <c r="K179" s="24"/>
      <c r="L179" s="8"/>
      <c r="M179" s="28"/>
      <c r="N179" s="31"/>
      <c r="O179" s="31"/>
      <c r="P179" s="31"/>
      <c r="Q179" s="31"/>
      <c r="R179" s="32"/>
      <c r="S179" s="32"/>
      <c r="T179" s="32"/>
    </row>
    <row r="180" spans="2:20" ht="21">
      <c r="B180" s="7">
        <v>1792</v>
      </c>
      <c r="C180" s="23" t="s">
        <v>982</v>
      </c>
      <c r="D180" s="24" t="s">
        <v>983</v>
      </c>
      <c r="E180" s="8" t="s">
        <v>529</v>
      </c>
      <c r="F180" s="25">
        <v>148.33333333333334</v>
      </c>
      <c r="G180" s="26">
        <v>138</v>
      </c>
      <c r="H180" s="23" t="s">
        <v>984</v>
      </c>
      <c r="I180" s="24"/>
      <c r="J180" s="29" t="s">
        <v>985</v>
      </c>
      <c r="K180" s="24"/>
      <c r="L180" s="8" t="s">
        <v>629</v>
      </c>
      <c r="M180" s="30">
        <v>6.708</v>
      </c>
      <c r="N180" s="31"/>
      <c r="O180" s="31"/>
      <c r="P180" s="31"/>
      <c r="Q180" s="31"/>
      <c r="R180" s="32"/>
      <c r="S180" s="32"/>
      <c r="T180" s="32"/>
    </row>
    <row r="181" spans="2:20" ht="12.75">
      <c r="B181" s="7">
        <v>1801</v>
      </c>
      <c r="C181" s="23" t="s">
        <v>986</v>
      </c>
      <c r="D181" s="24" t="s">
        <v>987</v>
      </c>
      <c r="E181" s="8" t="s">
        <v>529</v>
      </c>
      <c r="F181" s="25">
        <v>754.3333333333334</v>
      </c>
      <c r="G181" s="26"/>
      <c r="H181" s="23"/>
      <c r="I181" s="24"/>
      <c r="J181" s="24"/>
      <c r="K181" s="24"/>
      <c r="L181" s="8"/>
      <c r="M181" s="28"/>
      <c r="N181" s="31"/>
      <c r="O181" s="31"/>
      <c r="P181" s="31"/>
      <c r="Q181" s="31"/>
      <c r="R181" s="32"/>
      <c r="S181" s="32"/>
      <c r="T181" s="32"/>
    </row>
    <row r="182" spans="2:20" ht="12.75">
      <c r="B182" s="7">
        <v>1811</v>
      </c>
      <c r="C182" s="23" t="s">
        <v>988</v>
      </c>
      <c r="D182" s="24" t="s">
        <v>989</v>
      </c>
      <c r="E182" s="8" t="s">
        <v>529</v>
      </c>
      <c r="F182" s="25">
        <v>116.66666666666667</v>
      </c>
      <c r="G182" s="26"/>
      <c r="H182" s="23"/>
      <c r="I182" s="24"/>
      <c r="J182" s="24"/>
      <c r="K182" s="24"/>
      <c r="L182" s="8"/>
      <c r="M182" s="28"/>
      <c r="N182" s="31"/>
      <c r="O182" s="31"/>
      <c r="P182" s="31"/>
      <c r="Q182" s="31"/>
      <c r="R182" s="32"/>
      <c r="S182" s="32"/>
      <c r="T182" s="32"/>
    </row>
    <row r="183" spans="2:20" ht="12.75">
      <c r="B183" s="7">
        <v>1821</v>
      </c>
      <c r="C183" s="23" t="s">
        <v>990</v>
      </c>
      <c r="D183" s="24" t="s">
        <v>594</v>
      </c>
      <c r="E183" s="8" t="s">
        <v>529</v>
      </c>
      <c r="F183" s="25">
        <v>94</v>
      </c>
      <c r="G183" s="26"/>
      <c r="H183" s="23"/>
      <c r="I183" s="24"/>
      <c r="J183" s="24"/>
      <c r="K183" s="24"/>
      <c r="L183" s="8"/>
      <c r="M183" s="28"/>
      <c r="N183" s="31"/>
      <c r="O183" s="31"/>
      <c r="P183" s="31"/>
      <c r="Q183" s="31"/>
      <c r="R183" s="32"/>
      <c r="S183" s="32"/>
      <c r="T183" s="32"/>
    </row>
    <row r="184" spans="2:20" ht="12.75">
      <c r="B184" s="7">
        <v>1831</v>
      </c>
      <c r="C184" s="23" t="s">
        <v>991</v>
      </c>
      <c r="D184" s="24" t="s">
        <v>992</v>
      </c>
      <c r="E184" s="8" t="s">
        <v>993</v>
      </c>
      <c r="F184" s="25">
        <v>331</v>
      </c>
      <c r="G184" s="26"/>
      <c r="H184" s="23"/>
      <c r="I184" s="24"/>
      <c r="J184" s="24"/>
      <c r="K184" s="24"/>
      <c r="L184" s="8"/>
      <c r="M184" s="28"/>
      <c r="N184" s="31"/>
      <c r="O184" s="31"/>
      <c r="P184" s="31"/>
      <c r="Q184" s="31"/>
      <c r="R184" s="32"/>
      <c r="S184" s="32"/>
      <c r="T184" s="32"/>
    </row>
    <row r="185" spans="2:20" ht="12.75">
      <c r="B185" s="7">
        <v>1841</v>
      </c>
      <c r="C185" s="23" t="s">
        <v>994</v>
      </c>
      <c r="D185" s="24" t="s">
        <v>995</v>
      </c>
      <c r="E185" s="8" t="s">
        <v>529</v>
      </c>
      <c r="F185" s="25">
        <v>163</v>
      </c>
      <c r="G185" s="26"/>
      <c r="H185" s="23"/>
      <c r="I185" s="24"/>
      <c r="J185" s="24"/>
      <c r="K185" s="24"/>
      <c r="L185" s="8"/>
      <c r="M185" s="28"/>
      <c r="N185" s="31"/>
      <c r="O185" s="31"/>
      <c r="P185" s="31"/>
      <c r="Q185" s="31"/>
      <c r="R185" s="32"/>
      <c r="S185" s="32"/>
      <c r="T185" s="32"/>
    </row>
    <row r="186" spans="2:20" ht="12.75">
      <c r="B186" s="7">
        <v>1851</v>
      </c>
      <c r="C186" s="23" t="s">
        <v>996</v>
      </c>
      <c r="D186" s="24" t="s">
        <v>997</v>
      </c>
      <c r="E186" s="8" t="s">
        <v>529</v>
      </c>
      <c r="F186" s="25">
        <v>114</v>
      </c>
      <c r="G186" s="26"/>
      <c r="H186" s="23"/>
      <c r="I186" s="24"/>
      <c r="J186" s="24"/>
      <c r="K186" s="24"/>
      <c r="L186" s="8"/>
      <c r="M186" s="28"/>
      <c r="N186" s="31"/>
      <c r="O186" s="31"/>
      <c r="P186" s="31"/>
      <c r="Q186" s="31"/>
      <c r="R186" s="32"/>
      <c r="S186" s="32"/>
      <c r="T186" s="32"/>
    </row>
    <row r="187" spans="2:20" ht="32.25">
      <c r="B187" s="7">
        <v>1871</v>
      </c>
      <c r="C187" s="23" t="s">
        <v>998</v>
      </c>
      <c r="D187" s="24" t="s">
        <v>999</v>
      </c>
      <c r="E187" s="8" t="s">
        <v>690</v>
      </c>
      <c r="F187" s="25">
        <v>147.66666666666666</v>
      </c>
      <c r="G187" s="26"/>
      <c r="H187" s="23"/>
      <c r="I187" s="24"/>
      <c r="J187" s="24"/>
      <c r="K187" s="24"/>
      <c r="L187" s="8"/>
      <c r="M187" s="28"/>
      <c r="N187" s="31"/>
      <c r="O187" s="31"/>
      <c r="P187" s="31"/>
      <c r="Q187" s="31"/>
      <c r="R187" s="32"/>
      <c r="S187" s="32"/>
      <c r="T187" s="32"/>
    </row>
    <row r="188" spans="2:20" ht="21">
      <c r="B188" s="7">
        <v>1881</v>
      </c>
      <c r="C188" s="23" t="s">
        <v>1000</v>
      </c>
      <c r="D188" s="24" t="s">
        <v>1001</v>
      </c>
      <c r="E188" s="8" t="s">
        <v>529</v>
      </c>
      <c r="F188" s="25">
        <v>110.66666666666667</v>
      </c>
      <c r="G188" s="26">
        <v>155</v>
      </c>
      <c r="H188" s="23" t="s">
        <v>1002</v>
      </c>
      <c r="I188" s="24"/>
      <c r="J188" s="29"/>
      <c r="K188" s="24" t="s">
        <v>1003</v>
      </c>
      <c r="L188" s="8" t="s">
        <v>526</v>
      </c>
      <c r="M188" s="28">
        <v>29.165</v>
      </c>
      <c r="N188" s="31"/>
      <c r="O188" s="31"/>
      <c r="P188" s="31"/>
      <c r="Q188" s="31"/>
      <c r="R188" s="32"/>
      <c r="S188" s="32"/>
      <c r="T188" s="32"/>
    </row>
    <row r="189" spans="2:20" ht="21">
      <c r="B189" s="7">
        <v>1891</v>
      </c>
      <c r="C189" s="23" t="s">
        <v>1004</v>
      </c>
      <c r="D189" s="24" t="s">
        <v>1005</v>
      </c>
      <c r="E189" s="8" t="s">
        <v>690</v>
      </c>
      <c r="F189" s="25">
        <v>219</v>
      </c>
      <c r="G189" s="26"/>
      <c r="H189" s="23"/>
      <c r="I189" s="24"/>
      <c r="J189" s="24"/>
      <c r="K189" s="24"/>
      <c r="L189" s="8"/>
      <c r="M189" s="28"/>
      <c r="N189" s="31"/>
      <c r="O189" s="31"/>
      <c r="P189" s="31"/>
      <c r="Q189" s="31"/>
      <c r="R189" s="32"/>
      <c r="S189" s="32"/>
      <c r="T189" s="32"/>
    </row>
    <row r="190" spans="2:20" ht="12.75">
      <c r="B190" s="7">
        <v>1901</v>
      </c>
      <c r="C190" s="23" t="s">
        <v>1006</v>
      </c>
      <c r="D190" s="24" t="s">
        <v>1007</v>
      </c>
      <c r="E190" s="8" t="s">
        <v>529</v>
      </c>
      <c r="F190" s="25">
        <v>321</v>
      </c>
      <c r="G190" s="26">
        <v>112</v>
      </c>
      <c r="H190" s="23" t="s">
        <v>1008</v>
      </c>
      <c r="I190" s="24" t="s">
        <v>1009</v>
      </c>
      <c r="J190" s="29" t="s">
        <v>1010</v>
      </c>
      <c r="K190" s="24" t="s">
        <v>525</v>
      </c>
      <c r="L190" s="8" t="s">
        <v>526</v>
      </c>
      <c r="M190" s="28">
        <v>93.72433333333333</v>
      </c>
      <c r="N190" s="31"/>
      <c r="O190" s="31"/>
      <c r="P190" s="31"/>
      <c r="Q190" s="31"/>
      <c r="R190" s="32"/>
      <c r="S190" s="32"/>
      <c r="T190" s="32"/>
    </row>
    <row r="191" spans="2:20" ht="12.75">
      <c r="B191" s="7">
        <v>1902</v>
      </c>
      <c r="C191" s="23" t="s">
        <v>1006</v>
      </c>
      <c r="D191" s="24" t="s">
        <v>1011</v>
      </c>
      <c r="E191" s="8" t="s">
        <v>529</v>
      </c>
      <c r="F191" s="25">
        <v>522</v>
      </c>
      <c r="G191" s="26"/>
      <c r="H191" s="23"/>
      <c r="I191" s="24"/>
      <c r="J191" s="24"/>
      <c r="K191" s="24"/>
      <c r="L191" s="8"/>
      <c r="M191" s="28"/>
      <c r="N191" s="31"/>
      <c r="O191" s="31"/>
      <c r="P191" s="31"/>
      <c r="Q191" s="31"/>
      <c r="R191" s="32"/>
      <c r="S191" s="32"/>
      <c r="T191" s="32"/>
    </row>
    <row r="192" spans="2:20" ht="21">
      <c r="B192" s="7">
        <v>1911</v>
      </c>
      <c r="C192" s="23" t="s">
        <v>1012</v>
      </c>
      <c r="D192" s="24" t="s">
        <v>1013</v>
      </c>
      <c r="E192" s="8" t="s">
        <v>690</v>
      </c>
      <c r="F192" s="25">
        <v>337.6666666666667</v>
      </c>
      <c r="G192" s="26"/>
      <c r="H192" s="23"/>
      <c r="I192" s="24"/>
      <c r="J192" s="24"/>
      <c r="K192" s="24"/>
      <c r="L192" s="8"/>
      <c r="M192" s="28"/>
      <c r="N192" s="31"/>
      <c r="O192" s="31"/>
      <c r="P192" s="31"/>
      <c r="Q192" s="31"/>
      <c r="R192" s="32"/>
      <c r="S192" s="32"/>
      <c r="T192" s="32"/>
    </row>
    <row r="193" spans="2:20" ht="21">
      <c r="B193" s="7">
        <v>1912</v>
      </c>
      <c r="C193" s="23" t="s">
        <v>1012</v>
      </c>
      <c r="D193" s="24" t="s">
        <v>1014</v>
      </c>
      <c r="E193" s="8" t="s">
        <v>624</v>
      </c>
      <c r="F193" s="25">
        <v>1545.6666666666667</v>
      </c>
      <c r="G193" s="26"/>
      <c r="H193" s="23"/>
      <c r="I193" s="24"/>
      <c r="J193" s="24"/>
      <c r="K193" s="24"/>
      <c r="L193" s="8"/>
      <c r="M193" s="28"/>
      <c r="N193" s="31"/>
      <c r="O193" s="31"/>
      <c r="P193" s="31"/>
      <c r="Q193" s="31"/>
      <c r="R193" s="32"/>
      <c r="S193" s="32"/>
      <c r="T193" s="32"/>
    </row>
    <row r="194" spans="2:20" ht="12.75">
      <c r="B194" s="7">
        <v>1914</v>
      </c>
      <c r="C194" s="23" t="s">
        <v>1015</v>
      </c>
      <c r="D194" s="24" t="s">
        <v>1016</v>
      </c>
      <c r="E194" s="8" t="s">
        <v>674</v>
      </c>
      <c r="F194" s="25">
        <v>101.33333333333333</v>
      </c>
      <c r="G194" s="26"/>
      <c r="H194" s="23"/>
      <c r="I194" s="24"/>
      <c r="J194" s="24"/>
      <c r="K194" s="24"/>
      <c r="L194" s="8"/>
      <c r="M194" s="28"/>
      <c r="N194" s="31"/>
      <c r="O194" s="31"/>
      <c r="P194" s="31"/>
      <c r="Q194" s="31"/>
      <c r="R194" s="32"/>
      <c r="S194" s="32"/>
      <c r="T194" s="32"/>
    </row>
    <row r="195" spans="2:20" ht="21">
      <c r="B195" s="7">
        <v>1921</v>
      </c>
      <c r="C195" s="23" t="s">
        <v>1017</v>
      </c>
      <c r="D195" s="24" t="s">
        <v>1018</v>
      </c>
      <c r="E195" s="8" t="s">
        <v>674</v>
      </c>
      <c r="F195" s="25">
        <v>838</v>
      </c>
      <c r="G195" s="26"/>
      <c r="H195" s="23"/>
      <c r="I195" s="24"/>
      <c r="J195" s="24"/>
      <c r="K195" s="24"/>
      <c r="L195" s="8"/>
      <c r="M195" s="28"/>
      <c r="N195" s="31"/>
      <c r="O195" s="31"/>
      <c r="P195" s="31"/>
      <c r="Q195" s="31"/>
      <c r="R195" s="32"/>
      <c r="S195" s="32"/>
      <c r="T195" s="32"/>
    </row>
    <row r="196" spans="2:20" ht="32.25">
      <c r="B196" s="7">
        <v>1922</v>
      </c>
      <c r="C196" s="23" t="s">
        <v>1019</v>
      </c>
      <c r="D196" s="24" t="s">
        <v>1020</v>
      </c>
      <c r="E196" s="8" t="s">
        <v>542</v>
      </c>
      <c r="F196" s="25">
        <v>773.6666666666666</v>
      </c>
      <c r="G196" s="26"/>
      <c r="H196" s="23"/>
      <c r="I196" s="24"/>
      <c r="J196" s="24"/>
      <c r="K196" s="24"/>
      <c r="L196" s="8"/>
      <c r="M196" s="28"/>
      <c r="N196" s="31"/>
      <c r="O196" s="31"/>
      <c r="P196" s="31"/>
      <c r="Q196" s="31"/>
      <c r="R196" s="32"/>
      <c r="S196" s="32"/>
      <c r="T196" s="32"/>
    </row>
    <row r="197" spans="2:20" ht="21">
      <c r="B197" s="7">
        <v>1930</v>
      </c>
      <c r="C197" s="23" t="s">
        <v>1021</v>
      </c>
      <c r="D197" s="24" t="s">
        <v>1022</v>
      </c>
      <c r="E197" s="8" t="s">
        <v>674</v>
      </c>
      <c r="F197" s="25">
        <v>184.66666666666666</v>
      </c>
      <c r="G197" s="26"/>
      <c r="H197" s="23"/>
      <c r="I197" s="24"/>
      <c r="J197" s="24"/>
      <c r="K197" s="24"/>
      <c r="L197" s="8"/>
      <c r="M197" s="28"/>
      <c r="N197" s="31"/>
      <c r="O197" s="31"/>
      <c r="P197" s="31"/>
      <c r="Q197" s="31"/>
      <c r="R197" s="32"/>
      <c r="S197" s="32"/>
      <c r="T197" s="32"/>
    </row>
    <row r="198" spans="2:20" ht="12.75">
      <c r="B198" s="7">
        <v>1931</v>
      </c>
      <c r="C198" s="23" t="s">
        <v>1021</v>
      </c>
      <c r="D198" s="24" t="s">
        <v>1023</v>
      </c>
      <c r="E198" s="8" t="s">
        <v>1024</v>
      </c>
      <c r="F198" s="25">
        <v>107</v>
      </c>
      <c r="G198" s="26"/>
      <c r="H198" s="23"/>
      <c r="I198" s="24"/>
      <c r="J198" s="24"/>
      <c r="K198" s="24"/>
      <c r="L198" s="8"/>
      <c r="M198" s="28"/>
      <c r="N198" s="31"/>
      <c r="O198" s="31"/>
      <c r="P198" s="31"/>
      <c r="Q198" s="31"/>
      <c r="R198" s="32"/>
      <c r="S198" s="32"/>
      <c r="T198" s="32"/>
    </row>
    <row r="199" spans="2:20" ht="21">
      <c r="B199" s="7">
        <v>1941</v>
      </c>
      <c r="C199" s="23" t="s">
        <v>1025</v>
      </c>
      <c r="D199" s="24" t="s">
        <v>1026</v>
      </c>
      <c r="E199" s="8" t="s">
        <v>624</v>
      </c>
      <c r="F199" s="25">
        <v>103.33333333333333</v>
      </c>
      <c r="G199" s="26"/>
      <c r="H199" s="23"/>
      <c r="I199" s="24"/>
      <c r="J199" s="24"/>
      <c r="K199" s="24"/>
      <c r="L199" s="8"/>
      <c r="M199" s="28"/>
      <c r="N199" s="31"/>
      <c r="O199" s="31"/>
      <c r="P199" s="31"/>
      <c r="Q199" s="31"/>
      <c r="R199" s="32"/>
      <c r="S199" s="32"/>
      <c r="T199" s="32"/>
    </row>
    <row r="200" spans="2:20" ht="12.75">
      <c r="B200" s="7">
        <v>1951</v>
      </c>
      <c r="C200" s="23" t="s">
        <v>1027</v>
      </c>
      <c r="D200" s="24" t="s">
        <v>1028</v>
      </c>
      <c r="E200" s="8" t="s">
        <v>1029</v>
      </c>
      <c r="F200" s="25">
        <v>108</v>
      </c>
      <c r="G200" s="26">
        <v>114</v>
      </c>
      <c r="H200" s="23" t="s">
        <v>1030</v>
      </c>
      <c r="I200" s="24" t="s">
        <v>1031</v>
      </c>
      <c r="J200" s="24"/>
      <c r="K200" s="24" t="s">
        <v>1032</v>
      </c>
      <c r="L200" s="8" t="s">
        <v>871</v>
      </c>
      <c r="M200" s="28">
        <v>3.2613333333333334</v>
      </c>
      <c r="N200" s="31"/>
      <c r="O200" s="31"/>
      <c r="P200" s="31"/>
      <c r="Q200" s="31"/>
      <c r="R200" s="32"/>
      <c r="S200" s="32"/>
      <c r="T200" s="32"/>
    </row>
    <row r="201" spans="2:20" ht="12.75">
      <c r="B201" s="7">
        <v>1961</v>
      </c>
      <c r="C201" s="23" t="s">
        <v>1033</v>
      </c>
      <c r="D201" s="24" t="s">
        <v>1034</v>
      </c>
      <c r="E201" s="8" t="s">
        <v>624</v>
      </c>
      <c r="F201" s="25">
        <v>91</v>
      </c>
      <c r="G201" s="26">
        <v>114</v>
      </c>
      <c r="H201" s="23" t="s">
        <v>1030</v>
      </c>
      <c r="I201" s="24"/>
      <c r="J201" s="29" t="s">
        <v>1035</v>
      </c>
      <c r="K201" s="24"/>
      <c r="L201" s="8"/>
      <c r="M201" s="28"/>
      <c r="N201" s="31"/>
      <c r="O201" s="31"/>
      <c r="P201" s="31"/>
      <c r="Q201" s="31"/>
      <c r="R201" s="32"/>
      <c r="S201" s="32"/>
      <c r="T201" s="32"/>
    </row>
    <row r="202" spans="2:20" ht="12.75">
      <c r="B202" s="7">
        <v>1971</v>
      </c>
      <c r="C202" s="23" t="s">
        <v>1036</v>
      </c>
      <c r="D202" s="24" t="s">
        <v>1037</v>
      </c>
      <c r="E202" s="8" t="s">
        <v>674</v>
      </c>
      <c r="F202" s="25">
        <v>462</v>
      </c>
      <c r="G202" s="26"/>
      <c r="H202" s="23"/>
      <c r="I202" s="24"/>
      <c r="J202" s="24"/>
      <c r="K202" s="24"/>
      <c r="L202" s="8"/>
      <c r="M202" s="28"/>
      <c r="N202" s="31"/>
      <c r="O202" s="31"/>
      <c r="P202" s="31"/>
      <c r="Q202" s="31"/>
      <c r="R202" s="32"/>
      <c r="S202" s="32"/>
      <c r="T202" s="32"/>
    </row>
    <row r="203" spans="2:20" ht="12.75">
      <c r="B203" s="7">
        <v>1972</v>
      </c>
      <c r="C203" s="23" t="s">
        <v>1036</v>
      </c>
      <c r="D203" s="24" t="s">
        <v>1038</v>
      </c>
      <c r="E203" s="8" t="s">
        <v>674</v>
      </c>
      <c r="F203" s="25">
        <v>36</v>
      </c>
      <c r="G203" s="26"/>
      <c r="H203" s="23"/>
      <c r="I203" s="24"/>
      <c r="J203" s="24"/>
      <c r="K203" s="24"/>
      <c r="L203" s="8"/>
      <c r="M203" s="28"/>
      <c r="N203" s="31"/>
      <c r="O203" s="31"/>
      <c r="P203" s="31"/>
      <c r="Q203" s="31"/>
      <c r="R203" s="32"/>
      <c r="S203" s="32"/>
      <c r="T203" s="32"/>
    </row>
    <row r="204" spans="2:20" ht="21">
      <c r="B204" s="7">
        <v>1981</v>
      </c>
      <c r="C204" s="23" t="s">
        <v>1039</v>
      </c>
      <c r="D204" s="24" t="s">
        <v>1040</v>
      </c>
      <c r="E204" s="8" t="s">
        <v>1041</v>
      </c>
      <c r="F204" s="25">
        <v>100</v>
      </c>
      <c r="G204" s="26"/>
      <c r="H204" s="23"/>
      <c r="I204" s="24"/>
      <c r="J204" s="24"/>
      <c r="K204" s="24"/>
      <c r="L204" s="8"/>
      <c r="M204" s="28"/>
      <c r="N204" s="31"/>
      <c r="O204" s="31"/>
      <c r="P204" s="31"/>
      <c r="Q204" s="31"/>
      <c r="R204" s="32"/>
      <c r="S204" s="32"/>
      <c r="T204" s="32"/>
    </row>
    <row r="205" spans="2:20" ht="32.25">
      <c r="B205" s="7">
        <v>2001</v>
      </c>
      <c r="C205" s="23" t="s">
        <v>1042</v>
      </c>
      <c r="D205" s="24" t="s">
        <v>1043</v>
      </c>
      <c r="E205" s="8" t="s">
        <v>674</v>
      </c>
      <c r="F205" s="25">
        <v>2225.6666666666665</v>
      </c>
      <c r="G205" s="26">
        <v>110</v>
      </c>
      <c r="H205" s="23" t="s">
        <v>1044</v>
      </c>
      <c r="I205" s="24" t="s">
        <v>1045</v>
      </c>
      <c r="J205" s="29" t="s">
        <v>1046</v>
      </c>
      <c r="K205" s="24" t="s">
        <v>1047</v>
      </c>
      <c r="L205" s="8" t="s">
        <v>871</v>
      </c>
      <c r="M205" s="28">
        <v>86.63033333333333</v>
      </c>
      <c r="N205" s="31"/>
      <c r="O205" s="31"/>
      <c r="P205" s="31"/>
      <c r="Q205" s="31"/>
      <c r="R205" s="32"/>
      <c r="S205" s="32"/>
      <c r="T205" s="32"/>
    </row>
    <row r="206" spans="2:20" ht="32.25">
      <c r="B206" s="7">
        <v>2002</v>
      </c>
      <c r="C206" s="23" t="s">
        <v>1042</v>
      </c>
      <c r="D206" s="24" t="s">
        <v>1048</v>
      </c>
      <c r="E206" s="8" t="s">
        <v>674</v>
      </c>
      <c r="F206" s="25">
        <v>1884</v>
      </c>
      <c r="G206" s="26"/>
      <c r="H206" s="23"/>
      <c r="I206" s="24"/>
      <c r="J206" s="24"/>
      <c r="K206" s="24"/>
      <c r="L206" s="8"/>
      <c r="M206" s="28"/>
      <c r="N206" s="31"/>
      <c r="O206" s="31"/>
      <c r="P206" s="31"/>
      <c r="Q206" s="31"/>
      <c r="R206" s="32"/>
      <c r="S206" s="32"/>
      <c r="T206" s="32"/>
    </row>
    <row r="207" spans="2:20" ht="32.25">
      <c r="B207" s="7">
        <v>2003</v>
      </c>
      <c r="C207" s="23" t="s">
        <v>1042</v>
      </c>
      <c r="D207" s="24" t="s">
        <v>1049</v>
      </c>
      <c r="E207" s="8" t="s">
        <v>674</v>
      </c>
      <c r="F207" s="25">
        <v>1620.3333333333333</v>
      </c>
      <c r="G207" s="26"/>
      <c r="H207" s="23"/>
      <c r="I207" s="24"/>
      <c r="J207" s="24"/>
      <c r="K207" s="24"/>
      <c r="L207" s="8"/>
      <c r="M207" s="28"/>
      <c r="N207" s="31"/>
      <c r="O207" s="31"/>
      <c r="P207" s="31"/>
      <c r="Q207" s="31"/>
      <c r="R207" s="32"/>
      <c r="S207" s="32"/>
      <c r="T207" s="32"/>
    </row>
    <row r="208" spans="2:20" ht="12.75">
      <c r="B208" s="7">
        <v>2011</v>
      </c>
      <c r="C208" s="23" t="s">
        <v>1050</v>
      </c>
      <c r="D208" s="24" t="s">
        <v>1051</v>
      </c>
      <c r="E208" s="8" t="s">
        <v>674</v>
      </c>
      <c r="F208" s="25">
        <v>1221.3333333333333</v>
      </c>
      <c r="G208" s="26">
        <v>107</v>
      </c>
      <c r="H208" s="23" t="s">
        <v>1052</v>
      </c>
      <c r="I208" s="24" t="s">
        <v>1053</v>
      </c>
      <c r="J208" s="29" t="s">
        <v>1054</v>
      </c>
      <c r="K208" s="24" t="s">
        <v>1055</v>
      </c>
      <c r="L208" s="8" t="s">
        <v>871</v>
      </c>
      <c r="M208" s="28">
        <v>5.010333333333333</v>
      </c>
      <c r="N208" s="31"/>
      <c r="O208" s="31"/>
      <c r="P208" s="31"/>
      <c r="Q208" s="31"/>
      <c r="R208" s="32"/>
      <c r="S208" s="32"/>
      <c r="T208" s="32"/>
    </row>
    <row r="209" spans="2:20" ht="12.75">
      <c r="B209" s="7">
        <v>2021</v>
      </c>
      <c r="C209" s="23" t="s">
        <v>1056</v>
      </c>
      <c r="D209" s="24" t="s">
        <v>1057</v>
      </c>
      <c r="E209" s="8" t="s">
        <v>624</v>
      </c>
      <c r="F209" s="25">
        <v>221.33333333333334</v>
      </c>
      <c r="G209" s="26">
        <v>109</v>
      </c>
      <c r="H209" s="23" t="s">
        <v>1058</v>
      </c>
      <c r="I209" s="24" t="s">
        <v>1059</v>
      </c>
      <c r="J209" s="29" t="s">
        <v>1060</v>
      </c>
      <c r="K209" s="24" t="s">
        <v>1061</v>
      </c>
      <c r="L209" s="8" t="s">
        <v>871</v>
      </c>
      <c r="M209" s="28">
        <v>2.1413333333333333</v>
      </c>
      <c r="N209" s="31"/>
      <c r="O209" s="31"/>
      <c r="P209" s="31"/>
      <c r="Q209" s="31"/>
      <c r="R209" s="32"/>
      <c r="S209" s="32"/>
      <c r="T209" s="32"/>
    </row>
    <row r="210" spans="2:20" ht="21">
      <c r="B210" s="7">
        <v>2025</v>
      </c>
      <c r="C210" s="23" t="s">
        <v>1056</v>
      </c>
      <c r="D210" s="24" t="s">
        <v>1062</v>
      </c>
      <c r="E210" s="8" t="s">
        <v>624</v>
      </c>
      <c r="F210" s="25">
        <v>215</v>
      </c>
      <c r="G210" s="26"/>
      <c r="H210" s="23"/>
      <c r="I210" s="24"/>
      <c r="J210" s="24"/>
      <c r="K210" s="24"/>
      <c r="L210" s="8"/>
      <c r="M210" s="28"/>
      <c r="N210" s="31"/>
      <c r="O210" s="31"/>
      <c r="P210" s="31"/>
      <c r="Q210" s="31"/>
      <c r="R210" s="32"/>
      <c r="S210" s="32"/>
      <c r="T210" s="32"/>
    </row>
    <row r="211" spans="2:20" ht="21">
      <c r="B211" s="7">
        <v>2031</v>
      </c>
      <c r="C211" s="23" t="s">
        <v>1063</v>
      </c>
      <c r="D211" s="24" t="s">
        <v>1064</v>
      </c>
      <c r="E211" s="8" t="s">
        <v>674</v>
      </c>
      <c r="F211" s="25">
        <v>2751</v>
      </c>
      <c r="G211" s="26"/>
      <c r="H211" s="23"/>
      <c r="I211" s="24"/>
      <c r="J211" s="24"/>
      <c r="K211" s="24"/>
      <c r="L211" s="8"/>
      <c r="M211" s="28"/>
      <c r="N211" s="31"/>
      <c r="O211" s="31"/>
      <c r="P211" s="31"/>
      <c r="Q211" s="31"/>
      <c r="R211" s="32"/>
      <c r="S211" s="32"/>
      <c r="T211" s="32"/>
    </row>
    <row r="212" spans="2:20" ht="21">
      <c r="B212" s="7">
        <v>2032</v>
      </c>
      <c r="C212" s="23" t="s">
        <v>1063</v>
      </c>
      <c r="D212" s="24" t="s">
        <v>1065</v>
      </c>
      <c r="E212" s="8" t="s">
        <v>674</v>
      </c>
      <c r="F212" s="25">
        <v>1962.6666666666667</v>
      </c>
      <c r="G212" s="26"/>
      <c r="H212" s="23"/>
      <c r="I212" s="24"/>
      <c r="J212" s="24"/>
      <c r="K212" s="24"/>
      <c r="L212" s="8"/>
      <c r="M212" s="28"/>
      <c r="N212" s="31"/>
      <c r="O212" s="31"/>
      <c r="P212" s="31"/>
      <c r="Q212" s="31"/>
      <c r="R212" s="32"/>
      <c r="S212" s="32"/>
      <c r="T212" s="32"/>
    </row>
    <row r="213" spans="2:20" ht="21">
      <c r="B213" s="7">
        <v>2033</v>
      </c>
      <c r="C213" s="23" t="s">
        <v>1063</v>
      </c>
      <c r="D213" s="24" t="s">
        <v>1066</v>
      </c>
      <c r="E213" s="8" t="s">
        <v>674</v>
      </c>
      <c r="F213" s="25">
        <v>1817</v>
      </c>
      <c r="G213" s="26"/>
      <c r="H213" s="23"/>
      <c r="I213" s="24"/>
      <c r="J213" s="24"/>
      <c r="K213" s="24"/>
      <c r="L213" s="8"/>
      <c r="M213" s="28"/>
      <c r="N213" s="31"/>
      <c r="O213" s="31"/>
      <c r="P213" s="31"/>
      <c r="Q213" s="31"/>
      <c r="R213" s="32"/>
      <c r="S213" s="32"/>
      <c r="T213" s="32"/>
    </row>
    <row r="214" spans="2:20" ht="21">
      <c r="B214" s="7">
        <v>2034</v>
      </c>
      <c r="C214" s="23" t="s">
        <v>1063</v>
      </c>
      <c r="D214" s="24" t="s">
        <v>1067</v>
      </c>
      <c r="E214" s="8" t="s">
        <v>674</v>
      </c>
      <c r="F214" s="25">
        <v>1440.6666666666667</v>
      </c>
      <c r="G214" s="26"/>
      <c r="H214" s="23"/>
      <c r="I214" s="24"/>
      <c r="J214" s="24"/>
      <c r="K214" s="24"/>
      <c r="L214" s="8"/>
      <c r="M214" s="28"/>
      <c r="N214" s="31"/>
      <c r="O214" s="31"/>
      <c r="P214" s="31"/>
      <c r="Q214" s="31"/>
      <c r="R214" s="32"/>
      <c r="S214" s="32"/>
      <c r="T214" s="32"/>
    </row>
    <row r="215" spans="2:20" ht="32.25">
      <c r="B215" s="7">
        <v>2041</v>
      </c>
      <c r="C215" s="23" t="s">
        <v>1068</v>
      </c>
      <c r="D215" s="24" t="s">
        <v>1069</v>
      </c>
      <c r="E215" s="8" t="s">
        <v>674</v>
      </c>
      <c r="F215" s="25">
        <v>978</v>
      </c>
      <c r="G215" s="26">
        <v>108</v>
      </c>
      <c r="H215" s="23" t="s">
        <v>1070</v>
      </c>
      <c r="I215" s="24" t="s">
        <v>1071</v>
      </c>
      <c r="J215" s="29" t="s">
        <v>1072</v>
      </c>
      <c r="K215" s="24" t="s">
        <v>1073</v>
      </c>
      <c r="L215" s="8" t="s">
        <v>871</v>
      </c>
      <c r="M215" s="28">
        <v>8.915333333333333</v>
      </c>
      <c r="N215" s="31"/>
      <c r="O215" s="31"/>
      <c r="P215" s="31"/>
      <c r="Q215" s="31"/>
      <c r="R215" s="32"/>
      <c r="S215" s="32"/>
      <c r="T215" s="32"/>
    </row>
    <row r="216" spans="2:20" ht="21">
      <c r="B216" s="7">
        <v>2042</v>
      </c>
      <c r="C216" s="23" t="s">
        <v>1068</v>
      </c>
      <c r="D216" s="24" t="s">
        <v>1074</v>
      </c>
      <c r="E216" s="8" t="s">
        <v>674</v>
      </c>
      <c r="F216" s="25">
        <v>1422.3333333333333</v>
      </c>
      <c r="G216" s="26"/>
      <c r="H216" s="23"/>
      <c r="I216" s="24"/>
      <c r="J216" s="24"/>
      <c r="K216" s="24"/>
      <c r="L216" s="8"/>
      <c r="M216" s="28"/>
      <c r="N216" s="31"/>
      <c r="O216" s="31"/>
      <c r="P216" s="31"/>
      <c r="Q216" s="31"/>
      <c r="R216" s="32"/>
      <c r="S216" s="32"/>
      <c r="T216" s="32"/>
    </row>
    <row r="217" spans="2:20" ht="12.75">
      <c r="B217" s="7">
        <v>2101</v>
      </c>
      <c r="C217" s="23" t="s">
        <v>1075</v>
      </c>
      <c r="D217" s="24" t="s">
        <v>594</v>
      </c>
      <c r="E217" s="8" t="s">
        <v>1076</v>
      </c>
      <c r="F217" s="25">
        <v>453.3333333333333</v>
      </c>
      <c r="G217" s="43"/>
      <c r="H217" s="23"/>
      <c r="I217" s="24"/>
      <c r="J217" s="24"/>
      <c r="K217" s="24"/>
      <c r="L217" s="33"/>
      <c r="M217" s="34"/>
      <c r="N217" s="31"/>
      <c r="O217" s="31"/>
      <c r="P217" s="31"/>
      <c r="Q217" s="31"/>
      <c r="R217" s="32"/>
      <c r="S217" s="32"/>
      <c r="T217" s="32"/>
    </row>
    <row r="218" spans="2:20" ht="12.75">
      <c r="B218" s="7">
        <v>2102</v>
      </c>
      <c r="C218" s="23" t="s">
        <v>1077</v>
      </c>
      <c r="D218" s="24" t="s">
        <v>1078</v>
      </c>
      <c r="E218" s="8" t="s">
        <v>1076</v>
      </c>
      <c r="F218" s="25">
        <v>478</v>
      </c>
      <c r="G218" s="26"/>
      <c r="H218" s="23"/>
      <c r="I218" s="24"/>
      <c r="J218" s="24"/>
      <c r="K218" s="24"/>
      <c r="L218" s="8"/>
      <c r="M218" s="28"/>
      <c r="N218" s="31"/>
      <c r="O218" s="31"/>
      <c r="P218" s="31"/>
      <c r="Q218" s="31"/>
      <c r="R218" s="32"/>
      <c r="S218" s="32"/>
      <c r="T218" s="32"/>
    </row>
    <row r="219" spans="2:20" ht="12.75">
      <c r="B219" s="7">
        <v>2112</v>
      </c>
      <c r="C219" s="23" t="s">
        <v>1079</v>
      </c>
      <c r="D219" s="24" t="s">
        <v>1080</v>
      </c>
      <c r="E219" s="8" t="s">
        <v>1081</v>
      </c>
      <c r="F219" s="25">
        <v>689.6666666666666</v>
      </c>
      <c r="G219" s="26"/>
      <c r="H219" s="23"/>
      <c r="I219" s="24"/>
      <c r="J219" s="24"/>
      <c r="K219" s="24"/>
      <c r="L219" s="8"/>
      <c r="M219" s="28"/>
      <c r="N219" s="31"/>
      <c r="O219" s="31"/>
      <c r="P219" s="31"/>
      <c r="Q219" s="31"/>
      <c r="R219" s="32"/>
      <c r="S219" s="32"/>
      <c r="T219" s="32"/>
    </row>
    <row r="220" spans="2:20" ht="12.75">
      <c r="B220" s="7">
        <v>2121</v>
      </c>
      <c r="C220" s="23" t="s">
        <v>1082</v>
      </c>
      <c r="D220" s="24" t="s">
        <v>1083</v>
      </c>
      <c r="E220" s="8" t="s">
        <v>1084</v>
      </c>
      <c r="F220" s="25">
        <v>914</v>
      </c>
      <c r="G220" s="26"/>
      <c r="H220" s="23"/>
      <c r="I220" s="24"/>
      <c r="J220" s="24"/>
      <c r="K220" s="24"/>
      <c r="L220" s="8"/>
      <c r="M220" s="28"/>
      <c r="N220" s="31"/>
      <c r="O220" s="31"/>
      <c r="P220" s="31"/>
      <c r="Q220" s="31"/>
      <c r="R220" s="32"/>
      <c r="S220" s="32"/>
      <c r="T220" s="32"/>
    </row>
    <row r="221" spans="2:20" ht="12.75">
      <c r="B221" s="7">
        <v>2122</v>
      </c>
      <c r="C221" s="23" t="s">
        <v>1082</v>
      </c>
      <c r="D221" s="24" t="s">
        <v>1085</v>
      </c>
      <c r="E221" s="8" t="s">
        <v>1084</v>
      </c>
      <c r="F221" s="25">
        <v>574</v>
      </c>
      <c r="G221" s="26"/>
      <c r="H221" s="23"/>
      <c r="I221" s="24"/>
      <c r="J221" s="24"/>
      <c r="K221" s="24"/>
      <c r="L221" s="8"/>
      <c r="M221" s="28"/>
      <c r="N221" s="31"/>
      <c r="O221" s="31"/>
      <c r="P221" s="31"/>
      <c r="Q221" s="31"/>
      <c r="R221" s="32"/>
      <c r="S221" s="32"/>
      <c r="T221" s="32"/>
    </row>
    <row r="222" spans="2:20" ht="12.75">
      <c r="B222" s="7">
        <v>2131</v>
      </c>
      <c r="C222" s="23" t="s">
        <v>1086</v>
      </c>
      <c r="D222" s="24" t="s">
        <v>594</v>
      </c>
      <c r="E222" s="8" t="s">
        <v>1076</v>
      </c>
      <c r="F222" s="25">
        <v>659.3333333333334</v>
      </c>
      <c r="G222" s="26"/>
      <c r="H222" s="23"/>
      <c r="I222" s="24"/>
      <c r="J222" s="24"/>
      <c r="K222" s="24"/>
      <c r="L222" s="8"/>
      <c r="M222" s="28"/>
      <c r="N222" s="31"/>
      <c r="O222" s="31"/>
      <c r="P222" s="31"/>
      <c r="Q222" s="31"/>
      <c r="R222" s="32"/>
      <c r="S222" s="32"/>
      <c r="T222" s="32"/>
    </row>
    <row r="223" spans="2:20" ht="12.75">
      <c r="B223" s="7">
        <v>2132</v>
      </c>
      <c r="C223" s="23" t="s">
        <v>1087</v>
      </c>
      <c r="D223" s="24" t="s">
        <v>1088</v>
      </c>
      <c r="E223" s="8" t="s">
        <v>1076</v>
      </c>
      <c r="F223" s="25">
        <v>783.6666666666666</v>
      </c>
      <c r="G223" s="26"/>
      <c r="H223" s="23"/>
      <c r="I223" s="24"/>
      <c r="J223" s="24"/>
      <c r="K223" s="24"/>
      <c r="L223" s="8"/>
      <c r="M223" s="28"/>
      <c r="N223" s="31"/>
      <c r="O223" s="31"/>
      <c r="P223" s="31"/>
      <c r="Q223" s="31"/>
      <c r="R223" s="32"/>
      <c r="S223" s="32"/>
      <c r="T223" s="32"/>
    </row>
    <row r="224" spans="2:20" ht="12.75">
      <c r="B224" s="7">
        <v>2133</v>
      </c>
      <c r="C224" s="23" t="s">
        <v>1089</v>
      </c>
      <c r="D224" s="24" t="s">
        <v>594</v>
      </c>
      <c r="E224" s="8" t="s">
        <v>1081</v>
      </c>
      <c r="F224" s="25">
        <v>589.3333333333334</v>
      </c>
      <c r="G224" s="26"/>
      <c r="H224" s="23"/>
      <c r="I224" s="24"/>
      <c r="J224" s="24"/>
      <c r="K224" s="24"/>
      <c r="L224" s="8"/>
      <c r="M224" s="28"/>
      <c r="N224" s="31"/>
      <c r="O224" s="31"/>
      <c r="P224" s="31"/>
      <c r="Q224" s="31"/>
      <c r="R224" s="32"/>
      <c r="S224" s="32"/>
      <c r="T224" s="32"/>
    </row>
    <row r="225" spans="2:20" ht="12.75">
      <c r="B225" s="7">
        <v>2134</v>
      </c>
      <c r="C225" s="23" t="s">
        <v>1090</v>
      </c>
      <c r="D225" s="24" t="s">
        <v>1091</v>
      </c>
      <c r="E225" s="8" t="s">
        <v>1084</v>
      </c>
      <c r="F225" s="25">
        <v>377.6666666666667</v>
      </c>
      <c r="G225" s="44">
        <v>156</v>
      </c>
      <c r="H225" s="45" t="s">
        <v>1092</v>
      </c>
      <c r="I225" s="46"/>
      <c r="J225" s="47" t="s">
        <v>1093</v>
      </c>
      <c r="K225" s="46"/>
      <c r="L225" s="48" t="s">
        <v>629</v>
      </c>
      <c r="M225" s="49">
        <v>0.23066666666666666</v>
      </c>
      <c r="N225" s="31"/>
      <c r="O225" s="31"/>
      <c r="P225" s="31"/>
      <c r="Q225" s="31"/>
      <c r="R225" s="32"/>
      <c r="S225" s="32"/>
      <c r="T225" s="32"/>
    </row>
    <row r="226" spans="2:20" ht="12.75">
      <c r="B226" s="7">
        <v>2135</v>
      </c>
      <c r="C226" s="23" t="s">
        <v>1094</v>
      </c>
      <c r="D226" s="24" t="s">
        <v>1095</v>
      </c>
      <c r="E226" s="8" t="s">
        <v>696</v>
      </c>
      <c r="F226" s="25">
        <v>182.33333333333334</v>
      </c>
      <c r="G226" s="26"/>
      <c r="H226" s="23"/>
      <c r="I226" s="24"/>
      <c r="J226" s="24"/>
      <c r="K226" s="24"/>
      <c r="L226" s="8"/>
      <c r="M226" s="28"/>
      <c r="N226" s="31"/>
      <c r="O226" s="31"/>
      <c r="P226" s="31"/>
      <c r="Q226" s="31"/>
      <c r="R226" s="32"/>
      <c r="S226" s="32"/>
      <c r="T226" s="32"/>
    </row>
    <row r="227" spans="2:20" ht="12.75">
      <c r="B227" s="7">
        <v>2141</v>
      </c>
      <c r="C227" s="23" t="s">
        <v>1096</v>
      </c>
      <c r="D227" s="24" t="s">
        <v>1097</v>
      </c>
      <c r="E227" s="8" t="s">
        <v>1084</v>
      </c>
      <c r="F227" s="25">
        <v>866.3333333333334</v>
      </c>
      <c r="G227" s="26"/>
      <c r="H227" s="23"/>
      <c r="I227" s="24"/>
      <c r="J227" s="24"/>
      <c r="K227" s="24"/>
      <c r="L227" s="8"/>
      <c r="M227" s="28"/>
      <c r="N227" s="31"/>
      <c r="O227" s="31"/>
      <c r="P227" s="31"/>
      <c r="Q227" s="31"/>
      <c r="R227" s="32"/>
      <c r="S227" s="32"/>
      <c r="T227" s="32"/>
    </row>
    <row r="228" spans="2:20" ht="12.75">
      <c r="B228" s="7">
        <v>2142</v>
      </c>
      <c r="C228" s="23" t="s">
        <v>1098</v>
      </c>
      <c r="D228" s="24" t="s">
        <v>594</v>
      </c>
      <c r="E228" s="8" t="s">
        <v>1081</v>
      </c>
      <c r="F228" s="25">
        <v>1157.3333333333333</v>
      </c>
      <c r="G228" s="26"/>
      <c r="H228" s="23"/>
      <c r="I228" s="24"/>
      <c r="J228" s="24"/>
      <c r="K228" s="24"/>
      <c r="L228" s="8"/>
      <c r="M228" s="28"/>
      <c r="N228" s="31"/>
      <c r="O228" s="31"/>
      <c r="P228" s="31"/>
      <c r="Q228" s="31"/>
      <c r="R228" s="32"/>
      <c r="S228" s="32"/>
      <c r="T228" s="32"/>
    </row>
    <row r="229" spans="2:20" ht="12.75">
      <c r="B229" s="7">
        <v>2143</v>
      </c>
      <c r="C229" s="23" t="s">
        <v>1099</v>
      </c>
      <c r="D229" s="24" t="s">
        <v>594</v>
      </c>
      <c r="E229" s="8" t="s">
        <v>1081</v>
      </c>
      <c r="F229" s="25">
        <v>710.3333333333334</v>
      </c>
      <c r="G229" s="26"/>
      <c r="H229" s="23"/>
      <c r="I229" s="24"/>
      <c r="J229" s="24"/>
      <c r="K229" s="24"/>
      <c r="L229" s="8"/>
      <c r="M229" s="28"/>
      <c r="N229" s="31"/>
      <c r="O229" s="31"/>
      <c r="P229" s="31"/>
      <c r="Q229" s="31"/>
      <c r="R229" s="32"/>
      <c r="S229" s="32"/>
      <c r="T229" s="32"/>
    </row>
    <row r="230" spans="2:20" ht="21">
      <c r="B230" s="7">
        <v>2144</v>
      </c>
      <c r="C230" s="23" t="s">
        <v>1100</v>
      </c>
      <c r="D230" s="24" t="s">
        <v>1101</v>
      </c>
      <c r="E230" s="8" t="s">
        <v>993</v>
      </c>
      <c r="F230" s="25">
        <v>2063.3333333333335</v>
      </c>
      <c r="G230" s="26"/>
      <c r="H230" s="23"/>
      <c r="I230" s="24"/>
      <c r="J230" s="24"/>
      <c r="K230" s="24"/>
      <c r="L230" s="8"/>
      <c r="M230" s="28"/>
      <c r="N230" s="31"/>
      <c r="O230" s="31"/>
      <c r="P230" s="31"/>
      <c r="Q230" s="31"/>
      <c r="R230" s="32"/>
      <c r="S230" s="32"/>
      <c r="T230" s="32"/>
    </row>
    <row r="231" spans="2:20" ht="21">
      <c r="B231" s="7">
        <v>2161</v>
      </c>
      <c r="C231" s="23" t="s">
        <v>1102</v>
      </c>
      <c r="D231" s="24" t="s">
        <v>1103</v>
      </c>
      <c r="E231" s="8" t="s">
        <v>1081</v>
      </c>
      <c r="F231" s="25">
        <v>574</v>
      </c>
      <c r="G231" s="26">
        <v>138</v>
      </c>
      <c r="H231" s="23" t="s">
        <v>1104</v>
      </c>
      <c r="I231" s="24"/>
      <c r="J231" s="29" t="s">
        <v>985</v>
      </c>
      <c r="K231" s="24"/>
      <c r="L231" s="8" t="s">
        <v>539</v>
      </c>
      <c r="M231" s="28">
        <v>6.708</v>
      </c>
      <c r="N231" s="31"/>
      <c r="O231" s="31"/>
      <c r="P231" s="31"/>
      <c r="Q231" s="31"/>
      <c r="R231" s="32"/>
      <c r="S231" s="32"/>
      <c r="T231" s="32"/>
    </row>
    <row r="232" spans="2:20" ht="12.75">
      <c r="B232" s="7">
        <v>2162</v>
      </c>
      <c r="C232" s="23" t="s">
        <v>1105</v>
      </c>
      <c r="D232" s="24" t="s">
        <v>1106</v>
      </c>
      <c r="E232" s="8" t="s">
        <v>1076</v>
      </c>
      <c r="F232" s="25">
        <v>350</v>
      </c>
      <c r="G232" s="26"/>
      <c r="H232" s="23"/>
      <c r="I232" s="24"/>
      <c r="J232" s="24"/>
      <c r="K232" s="24"/>
      <c r="L232" s="8"/>
      <c r="M232" s="28"/>
      <c r="N232" s="31"/>
      <c r="O232" s="31"/>
      <c r="P232" s="31"/>
      <c r="Q232" s="31"/>
      <c r="R232" s="32"/>
      <c r="S232" s="32"/>
      <c r="T232" s="32"/>
    </row>
    <row r="233" spans="2:20" ht="21">
      <c r="B233" s="7">
        <v>2171</v>
      </c>
      <c r="C233" s="23" t="s">
        <v>1107</v>
      </c>
      <c r="D233" s="24" t="s">
        <v>1108</v>
      </c>
      <c r="E233" s="8" t="s">
        <v>674</v>
      </c>
      <c r="F233" s="25">
        <v>510</v>
      </c>
      <c r="G233" s="26"/>
      <c r="H233" s="23"/>
      <c r="I233" s="24"/>
      <c r="J233" s="24"/>
      <c r="K233" s="24"/>
      <c r="L233" s="8"/>
      <c r="M233" s="28"/>
      <c r="N233" s="31"/>
      <c r="O233" s="31"/>
      <c r="P233" s="31"/>
      <c r="Q233" s="31"/>
      <c r="R233" s="32"/>
      <c r="S233" s="32"/>
      <c r="T233" s="32"/>
    </row>
    <row r="234" spans="2:20" ht="24">
      <c r="B234" s="7">
        <v>2181</v>
      </c>
      <c r="C234" s="23" t="s">
        <v>1109</v>
      </c>
      <c r="D234" s="24" t="s">
        <v>1110</v>
      </c>
      <c r="E234" s="8" t="s">
        <v>1111</v>
      </c>
      <c r="F234" s="25">
        <v>3106.3333333333335</v>
      </c>
      <c r="G234" s="26"/>
      <c r="H234" s="23"/>
      <c r="I234" s="24"/>
      <c r="J234" s="24"/>
      <c r="K234" s="24"/>
      <c r="L234" s="8"/>
      <c r="M234" s="28"/>
      <c r="N234" s="31"/>
      <c r="O234" s="31"/>
      <c r="P234" s="31"/>
      <c r="Q234" s="31"/>
      <c r="R234" s="32"/>
      <c r="S234" s="32"/>
      <c r="T234" s="32"/>
    </row>
    <row r="235" spans="2:20" ht="24">
      <c r="B235" s="7">
        <v>2182</v>
      </c>
      <c r="C235" s="23" t="s">
        <v>1112</v>
      </c>
      <c r="D235" s="24" t="s">
        <v>1113</v>
      </c>
      <c r="E235" s="8" t="s">
        <v>1111</v>
      </c>
      <c r="F235" s="25">
        <v>3301.3333333333335</v>
      </c>
      <c r="G235" s="26"/>
      <c r="H235" s="23"/>
      <c r="I235" s="24"/>
      <c r="J235" s="24"/>
      <c r="K235" s="24"/>
      <c r="L235" s="8"/>
      <c r="M235" s="28"/>
      <c r="N235" s="31"/>
      <c r="O235" s="31"/>
      <c r="P235" s="31"/>
      <c r="Q235" s="31"/>
      <c r="R235" s="32"/>
      <c r="S235" s="32"/>
      <c r="T235" s="32"/>
    </row>
    <row r="236" spans="2:20" ht="24">
      <c r="B236" s="7">
        <v>2183</v>
      </c>
      <c r="C236" s="23" t="s">
        <v>1114</v>
      </c>
      <c r="D236" s="24" t="s">
        <v>1115</v>
      </c>
      <c r="E236" s="8" t="s">
        <v>1111</v>
      </c>
      <c r="F236" s="25">
        <v>2553</v>
      </c>
      <c r="G236" s="26"/>
      <c r="H236" s="23"/>
      <c r="I236" s="24"/>
      <c r="J236" s="24"/>
      <c r="K236" s="24"/>
      <c r="L236" s="8"/>
      <c r="M236" s="28"/>
      <c r="N236" s="31"/>
      <c r="O236" s="31"/>
      <c r="P236" s="31"/>
      <c r="Q236" s="31"/>
      <c r="R236" s="32"/>
      <c r="S236" s="32"/>
      <c r="T236" s="32"/>
    </row>
    <row r="237" spans="2:20" ht="21">
      <c r="B237" s="7">
        <v>3001</v>
      </c>
      <c r="C237" s="23" t="s">
        <v>1116</v>
      </c>
      <c r="D237" s="24" t="s">
        <v>1117</v>
      </c>
      <c r="E237" s="8" t="s">
        <v>1111</v>
      </c>
      <c r="F237" s="25">
        <v>5595.333333333333</v>
      </c>
      <c r="G237" s="43">
        <v>407</v>
      </c>
      <c r="H237" s="23" t="s">
        <v>1118</v>
      </c>
      <c r="I237" s="29" t="s">
        <v>1119</v>
      </c>
      <c r="J237" s="29" t="s">
        <v>1119</v>
      </c>
      <c r="K237" s="29" t="s">
        <v>1119</v>
      </c>
      <c r="L237" s="8" t="s">
        <v>1120</v>
      </c>
      <c r="M237" s="28">
        <v>0.6146666666666667</v>
      </c>
      <c r="N237" s="31"/>
      <c r="O237" s="31"/>
      <c r="P237" s="31"/>
      <c r="Q237" s="31"/>
      <c r="R237" s="32"/>
      <c r="S237" s="32"/>
      <c r="T237" s="32"/>
    </row>
    <row r="238" spans="2:20" ht="21">
      <c r="B238" s="7">
        <v>3010</v>
      </c>
      <c r="C238" s="23" t="s">
        <v>1121</v>
      </c>
      <c r="D238" s="24" t="s">
        <v>1117</v>
      </c>
      <c r="E238" s="8" t="s">
        <v>1111</v>
      </c>
      <c r="F238" s="25">
        <v>2188</v>
      </c>
      <c r="G238" s="43">
        <v>407</v>
      </c>
      <c r="H238" s="23" t="s">
        <v>1118</v>
      </c>
      <c r="I238" s="29" t="s">
        <v>1119</v>
      </c>
      <c r="J238" s="29" t="s">
        <v>1119</v>
      </c>
      <c r="K238" s="29" t="s">
        <v>1119</v>
      </c>
      <c r="L238" s="8" t="s">
        <v>1120</v>
      </c>
      <c r="M238" s="28">
        <v>0.6146666666666667</v>
      </c>
      <c r="N238" s="31"/>
      <c r="O238" s="31"/>
      <c r="P238" s="31"/>
      <c r="Q238" s="31"/>
      <c r="R238" s="32"/>
      <c r="S238" s="32"/>
      <c r="T238" s="32"/>
    </row>
    <row r="239" spans="2:20" ht="24">
      <c r="B239" s="7">
        <v>3011</v>
      </c>
      <c r="C239" s="23" t="s">
        <v>1122</v>
      </c>
      <c r="D239" s="24" t="s">
        <v>1117</v>
      </c>
      <c r="E239" s="8" t="s">
        <v>1111</v>
      </c>
      <c r="F239" s="25">
        <v>1838</v>
      </c>
      <c r="G239" s="43">
        <v>407</v>
      </c>
      <c r="H239" s="23" t="s">
        <v>1118</v>
      </c>
      <c r="I239" s="29" t="s">
        <v>1119</v>
      </c>
      <c r="J239" s="29" t="s">
        <v>1119</v>
      </c>
      <c r="K239" s="29" t="s">
        <v>1119</v>
      </c>
      <c r="L239" s="8" t="s">
        <v>1120</v>
      </c>
      <c r="M239" s="28">
        <v>0.6146666666666667</v>
      </c>
      <c r="N239" s="31"/>
      <c r="O239" s="31"/>
      <c r="P239" s="31"/>
      <c r="Q239" s="31"/>
      <c r="R239" s="32"/>
      <c r="S239" s="32"/>
      <c r="T239" s="32"/>
    </row>
    <row r="240" spans="2:20" ht="24">
      <c r="B240" s="7">
        <v>3012</v>
      </c>
      <c r="C240" s="23" t="s">
        <v>1123</v>
      </c>
      <c r="D240" s="24" t="s">
        <v>1117</v>
      </c>
      <c r="E240" s="8" t="s">
        <v>1111</v>
      </c>
      <c r="F240" s="25">
        <v>1675</v>
      </c>
      <c r="G240" s="43">
        <v>407</v>
      </c>
      <c r="H240" s="23" t="s">
        <v>1118</v>
      </c>
      <c r="I240" s="29" t="s">
        <v>1119</v>
      </c>
      <c r="J240" s="29" t="s">
        <v>1119</v>
      </c>
      <c r="K240" s="29" t="s">
        <v>1119</v>
      </c>
      <c r="L240" s="8" t="s">
        <v>1120</v>
      </c>
      <c r="M240" s="28">
        <v>0.6146666666666667</v>
      </c>
      <c r="N240" s="31"/>
      <c r="O240" s="31"/>
      <c r="P240" s="31"/>
      <c r="Q240" s="31"/>
      <c r="R240" s="32"/>
      <c r="S240" s="32"/>
      <c r="T240" s="32"/>
    </row>
    <row r="241" spans="2:20" ht="24">
      <c r="B241" s="7">
        <v>3013</v>
      </c>
      <c r="C241" s="23" t="s">
        <v>1124</v>
      </c>
      <c r="D241" s="24" t="s">
        <v>1117</v>
      </c>
      <c r="E241" s="8" t="s">
        <v>1111</v>
      </c>
      <c r="F241" s="25">
        <v>3589</v>
      </c>
      <c r="G241" s="43">
        <v>407</v>
      </c>
      <c r="H241" s="23" t="s">
        <v>1118</v>
      </c>
      <c r="I241" s="29" t="s">
        <v>1119</v>
      </c>
      <c r="J241" s="29" t="s">
        <v>1119</v>
      </c>
      <c r="K241" s="29" t="s">
        <v>1119</v>
      </c>
      <c r="L241" s="8" t="s">
        <v>1125</v>
      </c>
      <c r="M241" s="28">
        <v>0.6146666666666667</v>
      </c>
      <c r="N241" s="31"/>
      <c r="O241" s="31"/>
      <c r="P241" s="31"/>
      <c r="Q241" s="31"/>
      <c r="R241" s="32"/>
      <c r="S241" s="32"/>
      <c r="T241" s="32"/>
    </row>
    <row r="242" spans="2:20" ht="36">
      <c r="B242" s="7">
        <v>3014</v>
      </c>
      <c r="C242" s="23" t="s">
        <v>1126</v>
      </c>
      <c r="D242" s="24" t="s">
        <v>1117</v>
      </c>
      <c r="E242" s="8" t="s">
        <v>1111</v>
      </c>
      <c r="F242" s="25">
        <v>3370</v>
      </c>
      <c r="G242" s="43">
        <v>407</v>
      </c>
      <c r="H242" s="23" t="s">
        <v>1118</v>
      </c>
      <c r="I242" s="29" t="s">
        <v>1119</v>
      </c>
      <c r="J242" s="29" t="s">
        <v>1119</v>
      </c>
      <c r="K242" s="29" t="s">
        <v>1119</v>
      </c>
      <c r="L242" s="8" t="s">
        <v>1120</v>
      </c>
      <c r="M242" s="28">
        <v>0.6146666666666667</v>
      </c>
      <c r="N242" s="31"/>
      <c r="O242" s="31"/>
      <c r="P242" s="31"/>
      <c r="Q242" s="31"/>
      <c r="R242" s="32"/>
      <c r="S242" s="32"/>
      <c r="T242" s="32"/>
    </row>
    <row r="243" spans="2:20" ht="21">
      <c r="B243" s="7">
        <v>3101</v>
      </c>
      <c r="C243" s="23" t="s">
        <v>1127</v>
      </c>
      <c r="D243" s="24" t="s">
        <v>1128</v>
      </c>
      <c r="E243" s="8" t="s">
        <v>1129</v>
      </c>
      <c r="F243" s="25">
        <v>87783.33333333333</v>
      </c>
      <c r="G243" s="26"/>
      <c r="H243" s="23"/>
      <c r="I243" s="24"/>
      <c r="J243" s="24"/>
      <c r="K243" s="24"/>
      <c r="L243" s="8"/>
      <c r="M243" s="28"/>
      <c r="N243" s="31"/>
      <c r="O243" s="31"/>
      <c r="P243" s="31"/>
      <c r="Q243" s="31"/>
      <c r="R243" s="32"/>
      <c r="S243" s="32"/>
      <c r="T243" s="32"/>
    </row>
    <row r="244" spans="2:20" ht="42.75">
      <c r="B244" s="7">
        <v>3102</v>
      </c>
      <c r="C244" s="23" t="s">
        <v>1130</v>
      </c>
      <c r="D244" s="24" t="s">
        <v>1131</v>
      </c>
      <c r="E244" s="8" t="s">
        <v>1132</v>
      </c>
      <c r="F244" s="25">
        <v>115956.66666666667</v>
      </c>
      <c r="G244" s="26"/>
      <c r="H244" s="23"/>
      <c r="I244" s="24"/>
      <c r="J244" s="24"/>
      <c r="K244" s="24"/>
      <c r="L244" s="8"/>
      <c r="M244" s="28"/>
      <c r="N244" s="31"/>
      <c r="O244" s="31"/>
      <c r="P244" s="31"/>
      <c r="Q244" s="31"/>
      <c r="R244" s="32"/>
      <c r="S244" s="32"/>
      <c r="T244" s="32"/>
    </row>
    <row r="245" spans="2:20" ht="12.75">
      <c r="B245" s="7">
        <v>3121</v>
      </c>
      <c r="C245" s="23" t="s">
        <v>1133</v>
      </c>
      <c r="D245" s="24" t="s">
        <v>1134</v>
      </c>
      <c r="E245" s="8" t="s">
        <v>993</v>
      </c>
      <c r="F245" s="25">
        <v>3178</v>
      </c>
      <c r="G245" s="26"/>
      <c r="H245" s="23"/>
      <c r="I245" s="24"/>
      <c r="J245" s="24"/>
      <c r="K245" s="24"/>
      <c r="L245" s="8"/>
      <c r="M245" s="28"/>
      <c r="N245" s="31"/>
      <c r="O245" s="31"/>
      <c r="P245" s="31"/>
      <c r="Q245" s="31"/>
      <c r="R245" s="32"/>
      <c r="S245" s="32"/>
      <c r="T245" s="32"/>
    </row>
    <row r="246" spans="2:20" ht="21">
      <c r="B246" s="7">
        <v>3122</v>
      </c>
      <c r="C246" s="23" t="s">
        <v>1135</v>
      </c>
      <c r="D246" s="24" t="s">
        <v>1136</v>
      </c>
      <c r="E246" s="8" t="s">
        <v>993</v>
      </c>
      <c r="F246" s="25">
        <v>553.6666666666666</v>
      </c>
      <c r="G246" s="26">
        <v>402</v>
      </c>
      <c r="H246" s="23" t="s">
        <v>1135</v>
      </c>
      <c r="I246" s="29" t="s">
        <v>1137</v>
      </c>
      <c r="J246" s="29" t="s">
        <v>1138</v>
      </c>
      <c r="K246" s="24" t="s">
        <v>1139</v>
      </c>
      <c r="L246" s="8" t="s">
        <v>1140</v>
      </c>
      <c r="M246" s="28">
        <v>51.611333333333334</v>
      </c>
      <c r="N246" s="31"/>
      <c r="O246" s="31"/>
      <c r="P246" s="31"/>
      <c r="Q246" s="31"/>
      <c r="R246" s="32"/>
      <c r="S246" s="32"/>
      <c r="T246" s="32"/>
    </row>
    <row r="247" spans="2:20" ht="21">
      <c r="B247" s="7">
        <v>3131</v>
      </c>
      <c r="C247" s="23" t="s">
        <v>1141</v>
      </c>
      <c r="D247" s="24" t="s">
        <v>1142</v>
      </c>
      <c r="E247" s="8" t="s">
        <v>529</v>
      </c>
      <c r="F247" s="25">
        <v>104</v>
      </c>
      <c r="G247" s="26"/>
      <c r="H247" s="23"/>
      <c r="I247" s="24"/>
      <c r="J247" s="24"/>
      <c r="K247" s="24"/>
      <c r="L247" s="8"/>
      <c r="M247" s="28"/>
      <c r="N247" s="31"/>
      <c r="O247" s="31"/>
      <c r="P247" s="31"/>
      <c r="Q247" s="31"/>
      <c r="R247" s="32"/>
      <c r="S247" s="32"/>
      <c r="T247" s="32"/>
    </row>
    <row r="248" spans="2:20" ht="12.75">
      <c r="B248" s="7">
        <v>3141</v>
      </c>
      <c r="C248" s="23" t="s">
        <v>1143</v>
      </c>
      <c r="D248" s="24" t="s">
        <v>1144</v>
      </c>
      <c r="E248" s="8" t="s">
        <v>1145</v>
      </c>
      <c r="F248" s="25">
        <v>812</v>
      </c>
      <c r="G248" s="26"/>
      <c r="H248" s="23"/>
      <c r="I248" s="24"/>
      <c r="J248" s="24"/>
      <c r="K248" s="24"/>
      <c r="L248" s="8"/>
      <c r="M248" s="28"/>
      <c r="N248" s="31"/>
      <c r="O248" s="31"/>
      <c r="P248" s="31"/>
      <c r="Q248" s="31"/>
      <c r="R248" s="32"/>
      <c r="S248" s="32"/>
      <c r="T248" s="32"/>
    </row>
    <row r="249" spans="2:20" ht="21">
      <c r="B249" s="7">
        <v>3143</v>
      </c>
      <c r="C249" s="23" t="s">
        <v>1146</v>
      </c>
      <c r="D249" s="24" t="s">
        <v>1147</v>
      </c>
      <c r="E249" s="8" t="s">
        <v>624</v>
      </c>
      <c r="F249" s="25">
        <v>1904.3333333333333</v>
      </c>
      <c r="G249" s="43">
        <v>405</v>
      </c>
      <c r="H249" s="23" t="s">
        <v>1148</v>
      </c>
      <c r="I249" s="29" t="s">
        <v>1149</v>
      </c>
      <c r="J249" s="29" t="s">
        <v>1149</v>
      </c>
      <c r="K249" s="24" t="s">
        <v>1139</v>
      </c>
      <c r="L249" s="8" t="s">
        <v>526</v>
      </c>
      <c r="M249" s="28">
        <v>19.851333333333333</v>
      </c>
      <c r="N249" s="31"/>
      <c r="O249" s="31"/>
      <c r="P249" s="31"/>
      <c r="Q249" s="31"/>
      <c r="R249" s="32"/>
      <c r="S249" s="32"/>
      <c r="T249" s="32"/>
    </row>
    <row r="250" spans="2:20" ht="32.25">
      <c r="B250" s="7">
        <v>3151</v>
      </c>
      <c r="C250" s="23" t="s">
        <v>1150</v>
      </c>
      <c r="D250" s="24" t="s">
        <v>1151</v>
      </c>
      <c r="E250" s="8" t="s">
        <v>993</v>
      </c>
      <c r="F250" s="25">
        <v>6544</v>
      </c>
      <c r="G250" s="26"/>
      <c r="H250" s="23"/>
      <c r="I250" s="24"/>
      <c r="J250" s="24"/>
      <c r="K250" s="24"/>
      <c r="L250" s="8"/>
      <c r="M250" s="28"/>
      <c r="N250" s="31"/>
      <c r="O250" s="31"/>
      <c r="P250" s="31"/>
      <c r="Q250" s="31"/>
      <c r="R250" s="32"/>
      <c r="S250" s="32"/>
      <c r="T250" s="32"/>
    </row>
    <row r="251" spans="2:20" ht="32.25">
      <c r="B251" s="7">
        <v>3161</v>
      </c>
      <c r="C251" s="23" t="s">
        <v>1152</v>
      </c>
      <c r="D251" s="24" t="s">
        <v>1153</v>
      </c>
      <c r="E251" s="8" t="s">
        <v>993</v>
      </c>
      <c r="F251" s="25">
        <v>6607.333333333333</v>
      </c>
      <c r="G251" s="26">
        <v>403</v>
      </c>
      <c r="H251" s="23" t="s">
        <v>1154</v>
      </c>
      <c r="I251" s="29" t="s">
        <v>1155</v>
      </c>
      <c r="J251" s="29" t="s">
        <v>1155</v>
      </c>
      <c r="K251" s="29" t="s">
        <v>1155</v>
      </c>
      <c r="L251" s="8" t="s">
        <v>1125</v>
      </c>
      <c r="M251" s="28">
        <v>23.055666666666667</v>
      </c>
      <c r="N251" s="31"/>
      <c r="O251" s="31"/>
      <c r="P251" s="31"/>
      <c r="Q251" s="31"/>
      <c r="R251" s="32"/>
      <c r="S251" s="32"/>
      <c r="T251" s="32"/>
    </row>
    <row r="252" spans="2:20" ht="21">
      <c r="B252" s="7">
        <v>3171</v>
      </c>
      <c r="C252" s="23" t="s">
        <v>1156</v>
      </c>
      <c r="D252" s="24" t="s">
        <v>1157</v>
      </c>
      <c r="E252" s="8" t="s">
        <v>993</v>
      </c>
      <c r="F252" s="25">
        <v>2812.3333333333335</v>
      </c>
      <c r="G252" s="26"/>
      <c r="H252" s="23"/>
      <c r="I252" s="24"/>
      <c r="J252" s="24"/>
      <c r="K252" s="24"/>
      <c r="L252" s="8"/>
      <c r="M252" s="28"/>
      <c r="N252" s="31"/>
      <c r="O252" s="31"/>
      <c r="P252" s="31"/>
      <c r="Q252" s="31"/>
      <c r="R252" s="32"/>
      <c r="S252" s="32"/>
      <c r="T252" s="32"/>
    </row>
    <row r="253" spans="2:20" ht="12.75">
      <c r="B253" s="7">
        <v>3172</v>
      </c>
      <c r="C253" s="23" t="s">
        <v>1158</v>
      </c>
      <c r="D253" s="24" t="s">
        <v>1159</v>
      </c>
      <c r="E253" s="8" t="s">
        <v>1160</v>
      </c>
      <c r="F253" s="25">
        <v>18733.333333333332</v>
      </c>
      <c r="G253" s="26"/>
      <c r="H253" s="23"/>
      <c r="I253" s="24"/>
      <c r="J253" s="24"/>
      <c r="K253" s="24"/>
      <c r="L253" s="8"/>
      <c r="M253" s="28"/>
      <c r="N253" s="31"/>
      <c r="O253" s="31"/>
      <c r="P253" s="31"/>
      <c r="Q253" s="31"/>
      <c r="R253" s="32"/>
      <c r="S253" s="32"/>
      <c r="T253" s="32"/>
    </row>
    <row r="254" spans="2:20" ht="12.75">
      <c r="B254" s="7">
        <v>3173</v>
      </c>
      <c r="C254" s="23" t="s">
        <v>1161</v>
      </c>
      <c r="D254" s="24" t="s">
        <v>1162</v>
      </c>
      <c r="E254" s="8" t="s">
        <v>1160</v>
      </c>
      <c r="F254" s="25">
        <v>19013.333333333332</v>
      </c>
      <c r="G254" s="26"/>
      <c r="H254" s="23"/>
      <c r="I254" s="24"/>
      <c r="J254" s="24"/>
      <c r="K254" s="24"/>
      <c r="L254" s="8"/>
      <c r="M254" s="28"/>
      <c r="N254" s="31"/>
      <c r="O254" s="31"/>
      <c r="P254" s="31"/>
      <c r="Q254" s="31"/>
      <c r="R254" s="32"/>
      <c r="S254" s="32"/>
      <c r="T254" s="32"/>
    </row>
    <row r="255" spans="2:20" ht="12.75">
      <c r="B255" s="7">
        <v>3174</v>
      </c>
      <c r="C255" s="23" t="s">
        <v>1163</v>
      </c>
      <c r="D255" s="24" t="s">
        <v>1164</v>
      </c>
      <c r="E255" s="8" t="s">
        <v>1160</v>
      </c>
      <c r="F255" s="25">
        <v>18800</v>
      </c>
      <c r="G255" s="26"/>
      <c r="H255" s="23"/>
      <c r="I255" s="24"/>
      <c r="J255" s="24"/>
      <c r="K255" s="24"/>
      <c r="L255" s="8"/>
      <c r="M255" s="28"/>
      <c r="N255" s="31"/>
      <c r="O255" s="31"/>
      <c r="P255" s="31"/>
      <c r="Q255" s="31"/>
      <c r="R255" s="32"/>
      <c r="S255" s="32"/>
      <c r="T255" s="32"/>
    </row>
    <row r="256" spans="2:20" ht="32.25">
      <c r="B256" s="7">
        <v>3175</v>
      </c>
      <c r="C256" s="23" t="s">
        <v>1165</v>
      </c>
      <c r="D256" s="24" t="s">
        <v>1166</v>
      </c>
      <c r="E256" s="8" t="s">
        <v>1167</v>
      </c>
      <c r="F256" s="25">
        <v>15363.333333333334</v>
      </c>
      <c r="G256" s="26"/>
      <c r="H256" s="23"/>
      <c r="I256" s="24"/>
      <c r="J256" s="24"/>
      <c r="K256" s="24"/>
      <c r="L256" s="8"/>
      <c r="M256" s="28"/>
      <c r="N256" s="31"/>
      <c r="O256" s="31"/>
      <c r="P256" s="31"/>
      <c r="Q256" s="31"/>
      <c r="R256" s="32"/>
      <c r="S256" s="32"/>
      <c r="T256" s="32"/>
    </row>
    <row r="257" spans="2:20" ht="21">
      <c r="B257" s="7">
        <v>3176</v>
      </c>
      <c r="C257" s="23" t="s">
        <v>1168</v>
      </c>
      <c r="D257" s="24" t="s">
        <v>1169</v>
      </c>
      <c r="E257" s="8" t="s">
        <v>1170</v>
      </c>
      <c r="F257" s="25">
        <v>3931.6666666666665</v>
      </c>
      <c r="G257" s="26"/>
      <c r="H257" s="23"/>
      <c r="I257" s="24"/>
      <c r="J257" s="24"/>
      <c r="K257" s="24"/>
      <c r="L257" s="8"/>
      <c r="M257" s="28"/>
      <c r="N257" s="31"/>
      <c r="O257" s="31"/>
      <c r="P257" s="31"/>
      <c r="Q257" s="31"/>
      <c r="R257" s="32"/>
      <c r="S257" s="32"/>
      <c r="T257" s="32"/>
    </row>
    <row r="258" spans="2:20" ht="32.25">
      <c r="B258" s="7">
        <v>3181</v>
      </c>
      <c r="C258" s="23" t="s">
        <v>1171</v>
      </c>
      <c r="D258" s="24" t="s">
        <v>1172</v>
      </c>
      <c r="E258" s="8" t="s">
        <v>1173</v>
      </c>
      <c r="F258" s="25">
        <v>25962.666666666668</v>
      </c>
      <c r="G258" s="26"/>
      <c r="H258" s="23"/>
      <c r="I258" s="24"/>
      <c r="J258" s="24"/>
      <c r="K258" s="24"/>
      <c r="L258" s="8"/>
      <c r="M258" s="28"/>
      <c r="N258" s="31"/>
      <c r="O258" s="31"/>
      <c r="P258" s="31"/>
      <c r="Q258" s="31"/>
      <c r="R258" s="32"/>
      <c r="S258" s="32"/>
      <c r="T258" s="32"/>
    </row>
    <row r="259" spans="2:20" ht="60">
      <c r="B259" s="7">
        <v>3182</v>
      </c>
      <c r="C259" s="23" t="s">
        <v>1174</v>
      </c>
      <c r="D259" s="24" t="s">
        <v>1175</v>
      </c>
      <c r="E259" s="8" t="s">
        <v>1176</v>
      </c>
      <c r="F259" s="25">
        <v>1.73</v>
      </c>
      <c r="G259" s="26"/>
      <c r="H259" s="23"/>
      <c r="I259" s="24"/>
      <c r="J259" s="24"/>
      <c r="K259" s="24"/>
      <c r="L259" s="8"/>
      <c r="M259" s="28"/>
      <c r="N259" s="31"/>
      <c r="O259" s="31"/>
      <c r="P259" s="31"/>
      <c r="Q259" s="31"/>
      <c r="R259" s="32"/>
      <c r="S259" s="32"/>
      <c r="T259" s="32"/>
    </row>
    <row r="260" spans="2:20" ht="21">
      <c r="B260" s="7">
        <v>3501</v>
      </c>
      <c r="C260" s="23" t="s">
        <v>1177</v>
      </c>
      <c r="D260" s="24" t="s">
        <v>1178</v>
      </c>
      <c r="E260" s="8" t="s">
        <v>1111</v>
      </c>
      <c r="F260" s="25">
        <v>298</v>
      </c>
      <c r="G260" s="26">
        <v>411</v>
      </c>
      <c r="H260" s="23" t="s">
        <v>1179</v>
      </c>
      <c r="I260" s="29" t="s">
        <v>1180</v>
      </c>
      <c r="J260" s="29" t="s">
        <v>1181</v>
      </c>
      <c r="K260" s="29" t="s">
        <v>1181</v>
      </c>
      <c r="L260" s="8" t="s">
        <v>1182</v>
      </c>
      <c r="M260" s="28">
        <v>0.32</v>
      </c>
      <c r="N260" s="31"/>
      <c r="O260" s="31"/>
      <c r="P260" s="31"/>
      <c r="Q260" s="31"/>
      <c r="R260" s="32"/>
      <c r="S260" s="32"/>
      <c r="T260" s="32"/>
    </row>
    <row r="261" spans="2:20" ht="24">
      <c r="B261" s="7">
        <v>3502</v>
      </c>
      <c r="C261" s="23" t="s">
        <v>1183</v>
      </c>
      <c r="D261" s="24" t="s">
        <v>1178</v>
      </c>
      <c r="E261" s="8" t="s">
        <v>1184</v>
      </c>
      <c r="F261" s="25">
        <v>18.62666666666667</v>
      </c>
      <c r="G261" s="26">
        <v>411</v>
      </c>
      <c r="H261" s="23" t="s">
        <v>1179</v>
      </c>
      <c r="I261" s="29" t="s">
        <v>1180</v>
      </c>
      <c r="J261" s="29" t="s">
        <v>1181</v>
      </c>
      <c r="K261" s="29" t="s">
        <v>1181</v>
      </c>
      <c r="L261" s="8" t="s">
        <v>1182</v>
      </c>
      <c r="M261" s="28">
        <v>0.32</v>
      </c>
      <c r="N261" s="31"/>
      <c r="O261" s="31"/>
      <c r="P261" s="31"/>
      <c r="Q261" s="31"/>
      <c r="R261" s="32"/>
      <c r="S261" s="32"/>
      <c r="T261" s="32"/>
    </row>
    <row r="262" spans="2:20" ht="24">
      <c r="B262" s="7">
        <v>3503</v>
      </c>
      <c r="C262" s="23" t="s">
        <v>1185</v>
      </c>
      <c r="D262" s="24" t="s">
        <v>1178</v>
      </c>
      <c r="E262" s="8" t="s">
        <v>1186</v>
      </c>
      <c r="F262" s="25">
        <v>25.176666666666666</v>
      </c>
      <c r="G262" s="26"/>
      <c r="H262" s="23"/>
      <c r="I262" s="24"/>
      <c r="J262" s="24"/>
      <c r="K262" s="24"/>
      <c r="L262" s="8"/>
      <c r="M262" s="28"/>
      <c r="N262" s="31"/>
      <c r="O262" s="31"/>
      <c r="P262" s="31"/>
      <c r="Q262" s="31"/>
      <c r="R262" s="32"/>
      <c r="S262" s="32"/>
      <c r="T262" s="32"/>
    </row>
    <row r="263" spans="2:20" ht="24">
      <c r="B263" s="7">
        <v>3504</v>
      </c>
      <c r="C263" s="23" t="s">
        <v>1187</v>
      </c>
      <c r="D263" s="24" t="s">
        <v>1178</v>
      </c>
      <c r="E263" s="8" t="s">
        <v>1188</v>
      </c>
      <c r="F263" s="25">
        <v>27.76666666666667</v>
      </c>
      <c r="G263" s="26"/>
      <c r="H263" s="23"/>
      <c r="I263" s="24"/>
      <c r="J263" s="24"/>
      <c r="K263" s="24"/>
      <c r="L263" s="8"/>
      <c r="M263" s="28"/>
      <c r="N263" s="31"/>
      <c r="O263" s="31"/>
      <c r="P263" s="31"/>
      <c r="Q263" s="31"/>
      <c r="R263" s="32"/>
      <c r="S263" s="32"/>
      <c r="T263" s="32"/>
    </row>
    <row r="264" spans="2:20" ht="12.75">
      <c r="B264" s="7">
        <v>3605</v>
      </c>
      <c r="C264" s="23" t="s">
        <v>1189</v>
      </c>
      <c r="D264" s="24" t="s">
        <v>1190</v>
      </c>
      <c r="E264" s="8" t="s">
        <v>1111</v>
      </c>
      <c r="F264" s="25">
        <v>4942</v>
      </c>
      <c r="G264" s="26"/>
      <c r="H264" s="23"/>
      <c r="I264" s="29"/>
      <c r="J264" s="29"/>
      <c r="K264" s="29"/>
      <c r="L264" s="8"/>
      <c r="M264" s="28"/>
      <c r="N264" s="31"/>
      <c r="O264" s="31"/>
      <c r="P264" s="31"/>
      <c r="Q264" s="31"/>
      <c r="R264" s="32"/>
      <c r="S264" s="32"/>
      <c r="T264" s="32"/>
    </row>
    <row r="265" spans="2:20" ht="24">
      <c r="B265" s="7">
        <v>3601</v>
      </c>
      <c r="C265" s="23" t="s">
        <v>1191</v>
      </c>
      <c r="D265" s="24" t="s">
        <v>1192</v>
      </c>
      <c r="E265" s="8" t="s">
        <v>1193</v>
      </c>
      <c r="F265" s="25">
        <v>8533.333333333334</v>
      </c>
      <c r="G265" s="26">
        <v>415</v>
      </c>
      <c r="H265" s="23" t="s">
        <v>1194</v>
      </c>
      <c r="I265" s="29" t="s">
        <v>1195</v>
      </c>
      <c r="J265" s="29" t="s">
        <v>1195</v>
      </c>
      <c r="K265" s="29" t="s">
        <v>1195</v>
      </c>
      <c r="L265" s="8" t="s">
        <v>1196</v>
      </c>
      <c r="M265" s="28">
        <v>0.5166666666666666</v>
      </c>
      <c r="N265" s="31"/>
      <c r="O265" s="31"/>
      <c r="P265" s="31"/>
      <c r="Q265" s="31"/>
      <c r="R265" s="32"/>
      <c r="S265" s="32"/>
      <c r="T265" s="32"/>
    </row>
    <row r="266" spans="2:20" ht="12.75">
      <c r="B266" s="7">
        <v>3602</v>
      </c>
      <c r="C266" s="23" t="s">
        <v>1197</v>
      </c>
      <c r="D266" s="24" t="s">
        <v>1198</v>
      </c>
      <c r="E266" s="8" t="s">
        <v>1111</v>
      </c>
      <c r="F266" s="25">
        <v>1067.3333333333333</v>
      </c>
      <c r="G266" s="26"/>
      <c r="H266" s="23"/>
      <c r="I266" s="24"/>
      <c r="J266" s="24"/>
      <c r="K266" s="24"/>
      <c r="L266" s="33"/>
      <c r="M266" s="34"/>
      <c r="N266" s="31"/>
      <c r="O266" s="31"/>
      <c r="P266" s="31"/>
      <c r="Q266" s="31"/>
      <c r="R266" s="32"/>
      <c r="S266" s="32"/>
      <c r="T266" s="32"/>
    </row>
    <row r="267" spans="2:20" ht="12.75">
      <c r="B267" s="7">
        <v>3603</v>
      </c>
      <c r="C267" s="23" t="s">
        <v>1199</v>
      </c>
      <c r="D267" s="24" t="s">
        <v>1200</v>
      </c>
      <c r="E267" s="8" t="s">
        <v>1201</v>
      </c>
      <c r="F267" s="25">
        <v>93.60333333333334</v>
      </c>
      <c r="G267" s="26"/>
      <c r="H267" s="23"/>
      <c r="I267" s="24"/>
      <c r="J267" s="24"/>
      <c r="K267" s="24"/>
      <c r="L267" s="8"/>
      <c r="M267" s="28"/>
      <c r="N267" s="31"/>
      <c r="O267" s="31"/>
      <c r="P267" s="31"/>
      <c r="Q267" s="31"/>
      <c r="R267" s="32"/>
      <c r="S267" s="32"/>
      <c r="T267" s="32"/>
    </row>
    <row r="268" spans="2:20" ht="12.75">
      <c r="B268" s="7">
        <v>3604</v>
      </c>
      <c r="C268" s="23" t="s">
        <v>1202</v>
      </c>
      <c r="D268" s="24" t="s">
        <v>1200</v>
      </c>
      <c r="E268" s="8" t="s">
        <v>1201</v>
      </c>
      <c r="F268" s="25">
        <v>51.53</v>
      </c>
      <c r="G268" s="26"/>
      <c r="H268" s="23"/>
      <c r="I268" s="24"/>
      <c r="J268" s="24"/>
      <c r="K268" s="24"/>
      <c r="L268" s="8"/>
      <c r="M268" s="28"/>
      <c r="N268" s="31"/>
      <c r="O268" s="31"/>
      <c r="P268" s="31"/>
      <c r="Q268" s="31"/>
      <c r="R268" s="32"/>
      <c r="S268" s="32"/>
      <c r="T268" s="32"/>
    </row>
    <row r="269" spans="2:20" ht="12.75">
      <c r="B269" s="7">
        <v>3611</v>
      </c>
      <c r="C269" s="23" t="s">
        <v>1203</v>
      </c>
      <c r="D269" s="24" t="s">
        <v>1204</v>
      </c>
      <c r="E269" s="8" t="s">
        <v>1205</v>
      </c>
      <c r="F269" s="25">
        <v>3039.3333333333335</v>
      </c>
      <c r="G269" s="26">
        <v>414</v>
      </c>
      <c r="H269" s="23" t="s">
        <v>1206</v>
      </c>
      <c r="I269" s="29" t="s">
        <v>1207</v>
      </c>
      <c r="J269" s="29" t="s">
        <v>1208</v>
      </c>
      <c r="K269" s="29" t="s">
        <v>1208</v>
      </c>
      <c r="L269" s="8" t="s">
        <v>1209</v>
      </c>
      <c r="M269" s="28">
        <v>1.4386666666666665</v>
      </c>
      <c r="N269" s="31"/>
      <c r="O269" s="31"/>
      <c r="P269" s="31"/>
      <c r="Q269" s="31"/>
      <c r="R269" s="32"/>
      <c r="S269" s="32"/>
      <c r="T269" s="32"/>
    </row>
    <row r="270" spans="2:20" ht="24">
      <c r="B270" s="7">
        <v>3612</v>
      </c>
      <c r="C270" s="23" t="s">
        <v>1210</v>
      </c>
      <c r="D270" s="24" t="s">
        <v>1211</v>
      </c>
      <c r="E270" s="8" t="s">
        <v>1212</v>
      </c>
      <c r="F270" s="25">
        <v>5243.333333333333</v>
      </c>
      <c r="G270" s="26"/>
      <c r="H270" s="23"/>
      <c r="I270" s="24"/>
      <c r="J270" s="24"/>
      <c r="K270" s="24"/>
      <c r="L270" s="8"/>
      <c r="M270" s="28"/>
      <c r="N270" s="31"/>
      <c r="O270" s="31"/>
      <c r="P270" s="31"/>
      <c r="Q270" s="31"/>
      <c r="R270" s="32"/>
      <c r="S270" s="32"/>
      <c r="T270" s="32"/>
    </row>
    <row r="271" spans="2:20" ht="24">
      <c r="B271" s="7">
        <v>3613</v>
      </c>
      <c r="C271" s="23" t="s">
        <v>1213</v>
      </c>
      <c r="D271" s="24" t="s">
        <v>1214</v>
      </c>
      <c r="E271" s="8" t="s">
        <v>1215</v>
      </c>
      <c r="F271" s="25">
        <v>7444</v>
      </c>
      <c r="G271" s="26"/>
      <c r="H271" s="23"/>
      <c r="I271" s="24"/>
      <c r="J271" s="24"/>
      <c r="K271" s="24"/>
      <c r="L271" s="8"/>
      <c r="M271" s="28"/>
      <c r="N271" s="31"/>
      <c r="O271" s="31"/>
      <c r="P271" s="31"/>
      <c r="Q271" s="31"/>
      <c r="R271" s="32"/>
      <c r="S271" s="32"/>
      <c r="T271" s="32"/>
    </row>
    <row r="272" spans="2:20" ht="12.75">
      <c r="B272" s="7">
        <v>3701</v>
      </c>
      <c r="C272" s="23" t="s">
        <v>1216</v>
      </c>
      <c r="D272" s="24" t="s">
        <v>1217</v>
      </c>
      <c r="E272" s="8" t="s">
        <v>1218</v>
      </c>
      <c r="F272" s="25">
        <v>983</v>
      </c>
      <c r="G272" s="43">
        <v>416</v>
      </c>
      <c r="H272" s="23" t="s">
        <v>1219</v>
      </c>
      <c r="I272" s="29" t="s">
        <v>1220</v>
      </c>
      <c r="J272" s="29" t="s">
        <v>1220</v>
      </c>
      <c r="K272" s="29"/>
      <c r="L272" s="8" t="s">
        <v>1221</v>
      </c>
      <c r="M272" s="28">
        <v>2.6466666666666665</v>
      </c>
      <c r="N272" s="31"/>
      <c r="O272" s="31"/>
      <c r="P272" s="31"/>
      <c r="Q272" s="31"/>
      <c r="R272" s="32"/>
      <c r="S272" s="32"/>
      <c r="T272" s="32"/>
    </row>
    <row r="273" spans="2:20" ht="12.75">
      <c r="B273" s="7">
        <v>3800</v>
      </c>
      <c r="C273" s="23" t="s">
        <v>1222</v>
      </c>
      <c r="D273" s="24" t="s">
        <v>1223</v>
      </c>
      <c r="E273" s="8" t="s">
        <v>1224</v>
      </c>
      <c r="F273" s="25">
        <v>2002</v>
      </c>
      <c r="G273" s="26"/>
      <c r="H273" s="23"/>
      <c r="I273" s="24"/>
      <c r="J273" s="24"/>
      <c r="K273" s="24"/>
      <c r="L273" s="8"/>
      <c r="M273" s="28"/>
      <c r="N273" s="31"/>
      <c r="O273" s="31"/>
      <c r="P273" s="31"/>
      <c r="Q273" s="31"/>
      <c r="R273" s="32"/>
      <c r="S273" s="32"/>
      <c r="T273" s="32"/>
    </row>
    <row r="274" spans="2:20" ht="12.75">
      <c r="B274" s="7">
        <v>3801</v>
      </c>
      <c r="C274" s="23" t="s">
        <v>1225</v>
      </c>
      <c r="D274" s="24" t="s">
        <v>1226</v>
      </c>
      <c r="E274" s="8" t="s">
        <v>1111</v>
      </c>
      <c r="F274" s="25">
        <v>745.3333333333334</v>
      </c>
      <c r="G274" s="26">
        <v>410</v>
      </c>
      <c r="H274" s="23" t="s">
        <v>1227</v>
      </c>
      <c r="I274" s="29" t="s">
        <v>1228</v>
      </c>
      <c r="J274" s="29" t="s">
        <v>1228</v>
      </c>
      <c r="K274" s="29" t="s">
        <v>1228</v>
      </c>
      <c r="L274" s="8" t="s">
        <v>1229</v>
      </c>
      <c r="M274" s="28">
        <v>0.43333333333333335</v>
      </c>
      <c r="N274" s="31"/>
      <c r="O274" s="31"/>
      <c r="P274" s="31"/>
      <c r="Q274" s="31"/>
      <c r="R274" s="32"/>
      <c r="S274" s="32"/>
      <c r="T274" s="32"/>
    </row>
    <row r="275" spans="2:20" ht="24">
      <c r="B275" s="7">
        <v>3802</v>
      </c>
      <c r="C275" s="23" t="s">
        <v>1230</v>
      </c>
      <c r="D275" s="24" t="s">
        <v>1231</v>
      </c>
      <c r="E275" s="8" t="s">
        <v>1232</v>
      </c>
      <c r="F275" s="25">
        <v>92.33333333333333</v>
      </c>
      <c r="G275" s="26">
        <v>410</v>
      </c>
      <c r="H275" s="23" t="s">
        <v>1227</v>
      </c>
      <c r="I275" s="29" t="s">
        <v>1228</v>
      </c>
      <c r="J275" s="29" t="s">
        <v>1228</v>
      </c>
      <c r="K275" s="29" t="s">
        <v>1228</v>
      </c>
      <c r="L275" s="8" t="s">
        <v>1229</v>
      </c>
      <c r="M275" s="28">
        <v>0.43333333333333335</v>
      </c>
      <c r="N275" s="31"/>
      <c r="O275" s="31"/>
      <c r="P275" s="31"/>
      <c r="Q275" s="31"/>
      <c r="R275" s="32"/>
      <c r="S275" s="32"/>
      <c r="T275" s="32"/>
    </row>
    <row r="276" spans="2:20" ht="24">
      <c r="B276" s="7">
        <v>3803</v>
      </c>
      <c r="C276" s="23" t="s">
        <v>1233</v>
      </c>
      <c r="D276" s="24" t="s">
        <v>1231</v>
      </c>
      <c r="E276" s="8" t="s">
        <v>1232</v>
      </c>
      <c r="F276" s="25">
        <v>129</v>
      </c>
      <c r="G276" s="26">
        <v>410</v>
      </c>
      <c r="H276" s="23" t="s">
        <v>1227</v>
      </c>
      <c r="I276" s="29" t="s">
        <v>1228</v>
      </c>
      <c r="J276" s="29" t="s">
        <v>1228</v>
      </c>
      <c r="K276" s="29" t="s">
        <v>1228</v>
      </c>
      <c r="L276" s="8" t="s">
        <v>1229</v>
      </c>
      <c r="M276" s="28">
        <v>0.43333333333333335</v>
      </c>
      <c r="N276" s="31"/>
      <c r="O276" s="31"/>
      <c r="P276" s="31"/>
      <c r="Q276" s="31"/>
      <c r="R276" s="32"/>
      <c r="S276" s="32"/>
      <c r="T276" s="32"/>
    </row>
    <row r="277" spans="2:20" ht="24">
      <c r="B277" s="7">
        <v>3805</v>
      </c>
      <c r="C277" s="23" t="s">
        <v>1234</v>
      </c>
      <c r="D277" s="24" t="s">
        <v>1231</v>
      </c>
      <c r="E277" s="8" t="s">
        <v>1232</v>
      </c>
      <c r="F277" s="25">
        <v>175.33333333333334</v>
      </c>
      <c r="G277" s="26">
        <v>410</v>
      </c>
      <c r="H277" s="23" t="s">
        <v>1227</v>
      </c>
      <c r="I277" s="29" t="s">
        <v>1228</v>
      </c>
      <c r="J277" s="29" t="s">
        <v>1228</v>
      </c>
      <c r="K277" s="29" t="s">
        <v>1228</v>
      </c>
      <c r="L277" s="8" t="s">
        <v>1229</v>
      </c>
      <c r="M277" s="28">
        <v>0.43333333333333335</v>
      </c>
      <c r="N277" s="31"/>
      <c r="O277" s="31"/>
      <c r="P277" s="31"/>
      <c r="Q277" s="31"/>
      <c r="R277" s="32"/>
      <c r="S277" s="32"/>
      <c r="T277" s="32"/>
    </row>
    <row r="278" spans="2:20" ht="24">
      <c r="B278" s="7">
        <v>3806</v>
      </c>
      <c r="C278" s="23" t="s">
        <v>1235</v>
      </c>
      <c r="D278" s="24" t="s">
        <v>1231</v>
      </c>
      <c r="E278" s="8" t="s">
        <v>1236</v>
      </c>
      <c r="F278" s="25">
        <v>143.33333333333334</v>
      </c>
      <c r="G278" s="26">
        <v>410</v>
      </c>
      <c r="H278" s="23" t="s">
        <v>1227</v>
      </c>
      <c r="I278" s="29" t="s">
        <v>1228</v>
      </c>
      <c r="J278" s="29" t="s">
        <v>1228</v>
      </c>
      <c r="K278" s="29" t="s">
        <v>1228</v>
      </c>
      <c r="L278" s="8" t="s">
        <v>1229</v>
      </c>
      <c r="M278" s="28">
        <v>0.43333333333333335</v>
      </c>
      <c r="N278" s="31"/>
      <c r="O278" s="31"/>
      <c r="P278" s="31"/>
      <c r="Q278" s="31"/>
      <c r="R278" s="32"/>
      <c r="S278" s="32"/>
      <c r="T278" s="32"/>
    </row>
    <row r="279" spans="2:20" ht="12.75">
      <c r="B279" s="7">
        <v>4600</v>
      </c>
      <c r="C279" s="23" t="s">
        <v>1237</v>
      </c>
      <c r="D279" s="24" t="s">
        <v>1238</v>
      </c>
      <c r="E279" s="8" t="s">
        <v>1224</v>
      </c>
      <c r="F279" s="25">
        <v>1329.3333333333333</v>
      </c>
      <c r="G279" s="26"/>
      <c r="H279" s="23"/>
      <c r="I279" s="24"/>
      <c r="J279" s="24"/>
      <c r="K279" s="24"/>
      <c r="L279" s="8"/>
      <c r="M279" s="28"/>
      <c r="N279" s="31"/>
      <c r="O279" s="31"/>
      <c r="P279" s="31"/>
      <c r="Q279" s="31"/>
      <c r="R279" s="32"/>
      <c r="S279" s="32"/>
      <c r="T279" s="32"/>
    </row>
    <row r="280" spans="2:20" ht="24">
      <c r="B280" s="7">
        <v>4601</v>
      </c>
      <c r="C280" s="23" t="s">
        <v>1239</v>
      </c>
      <c r="D280" s="24" t="s">
        <v>1240</v>
      </c>
      <c r="E280" s="8" t="s">
        <v>1111</v>
      </c>
      <c r="F280" s="25">
        <v>553</v>
      </c>
      <c r="G280" s="26"/>
      <c r="H280" s="23"/>
      <c r="I280" s="24"/>
      <c r="J280" s="24"/>
      <c r="K280" s="24"/>
      <c r="L280" s="8"/>
      <c r="M280" s="28"/>
      <c r="N280" s="31"/>
      <c r="O280" s="31"/>
      <c r="P280" s="31"/>
      <c r="Q280" s="31"/>
      <c r="R280" s="32"/>
      <c r="S280" s="32"/>
      <c r="T280" s="32"/>
    </row>
    <row r="281" spans="2:20" ht="24">
      <c r="B281" s="7">
        <v>4602</v>
      </c>
      <c r="C281" s="23" t="s">
        <v>1241</v>
      </c>
      <c r="D281" s="24" t="s">
        <v>1242</v>
      </c>
      <c r="E281" s="8" t="s">
        <v>1232</v>
      </c>
      <c r="F281" s="25">
        <v>77.33333333333333</v>
      </c>
      <c r="G281" s="26"/>
      <c r="H281" s="23"/>
      <c r="I281" s="24"/>
      <c r="J281" s="24"/>
      <c r="K281" s="24"/>
      <c r="L281" s="8"/>
      <c r="M281" s="28"/>
      <c r="N281" s="31"/>
      <c r="O281" s="31"/>
      <c r="P281" s="31"/>
      <c r="Q281" s="31"/>
      <c r="R281" s="32"/>
      <c r="S281" s="32"/>
      <c r="T281" s="32"/>
    </row>
    <row r="282" spans="2:20" ht="24">
      <c r="B282" s="7">
        <v>4603</v>
      </c>
      <c r="C282" s="23" t="s">
        <v>1243</v>
      </c>
      <c r="D282" s="24" t="s">
        <v>1242</v>
      </c>
      <c r="E282" s="8" t="s">
        <v>1232</v>
      </c>
      <c r="F282" s="25">
        <v>103.33333333333333</v>
      </c>
      <c r="G282" s="26"/>
      <c r="H282" s="23"/>
      <c r="I282" s="24"/>
      <c r="J282" s="24"/>
      <c r="K282" s="24"/>
      <c r="L282" s="8"/>
      <c r="M282" s="28"/>
      <c r="N282" s="31"/>
      <c r="O282" s="31"/>
      <c r="P282" s="31"/>
      <c r="Q282" s="31"/>
      <c r="R282" s="32"/>
      <c r="S282" s="32"/>
      <c r="T282" s="32"/>
    </row>
    <row r="283" spans="2:20" ht="24">
      <c r="B283" s="7">
        <v>4604</v>
      </c>
      <c r="C283" s="23" t="s">
        <v>1244</v>
      </c>
      <c r="D283" s="24" t="s">
        <v>1242</v>
      </c>
      <c r="E283" s="8" t="s">
        <v>1232</v>
      </c>
      <c r="F283" s="25">
        <v>106</v>
      </c>
      <c r="G283" s="26"/>
      <c r="H283" s="23"/>
      <c r="I283" s="24"/>
      <c r="J283" s="24"/>
      <c r="K283" s="24"/>
      <c r="L283" s="8"/>
      <c r="M283" s="28"/>
      <c r="N283" s="31"/>
      <c r="O283" s="31"/>
      <c r="P283" s="31"/>
      <c r="Q283" s="31"/>
      <c r="R283" s="32"/>
      <c r="S283" s="32"/>
      <c r="T283" s="32"/>
    </row>
    <row r="284" spans="2:20" ht="21">
      <c r="B284" s="7">
        <v>4002</v>
      </c>
      <c r="C284" s="23" t="s">
        <v>1245</v>
      </c>
      <c r="D284" s="24" t="s">
        <v>1246</v>
      </c>
      <c r="E284" s="8" t="s">
        <v>1129</v>
      </c>
      <c r="F284" s="25">
        <v>16506.666666666668</v>
      </c>
      <c r="G284" s="26">
        <v>271</v>
      </c>
      <c r="H284" s="23" t="s">
        <v>1247</v>
      </c>
      <c r="I284" s="24" t="s">
        <v>1248</v>
      </c>
      <c r="J284" s="29" t="s">
        <v>1248</v>
      </c>
      <c r="K284" s="24" t="s">
        <v>1249</v>
      </c>
      <c r="L284" s="8" t="s">
        <v>629</v>
      </c>
      <c r="M284" s="28">
        <v>157.97233333333335</v>
      </c>
      <c r="N284" s="31"/>
      <c r="O284" s="31"/>
      <c r="P284" s="31"/>
      <c r="Q284" s="31"/>
      <c r="R284" s="32"/>
      <c r="S284" s="32"/>
      <c r="T284" s="32"/>
    </row>
    <row r="285" spans="2:20" ht="21">
      <c r="B285" s="7">
        <v>4003</v>
      </c>
      <c r="C285" s="23" t="s">
        <v>1250</v>
      </c>
      <c r="D285" s="24" t="s">
        <v>1251</v>
      </c>
      <c r="E285" s="8" t="s">
        <v>1129</v>
      </c>
      <c r="F285" s="25">
        <v>60013.333333333336</v>
      </c>
      <c r="G285" s="26">
        <v>273</v>
      </c>
      <c r="H285" s="23" t="s">
        <v>1252</v>
      </c>
      <c r="I285" s="24" t="s">
        <v>1253</v>
      </c>
      <c r="J285" s="29" t="s">
        <v>1254</v>
      </c>
      <c r="K285" s="24" t="s">
        <v>1255</v>
      </c>
      <c r="L285" s="8" t="s">
        <v>1256</v>
      </c>
      <c r="M285" s="28">
        <v>467.9166666666667</v>
      </c>
      <c r="N285" s="31"/>
      <c r="O285" s="31"/>
      <c r="P285" s="31"/>
      <c r="Q285" s="31"/>
      <c r="R285" s="32"/>
      <c r="S285" s="32"/>
      <c r="T285" s="32"/>
    </row>
    <row r="286" spans="2:20" ht="21">
      <c r="B286" s="7">
        <v>4004</v>
      </c>
      <c r="C286" s="23" t="s">
        <v>1257</v>
      </c>
      <c r="D286" s="24" t="s">
        <v>1258</v>
      </c>
      <c r="E286" s="8" t="s">
        <v>1129</v>
      </c>
      <c r="F286" s="25">
        <v>16935</v>
      </c>
      <c r="G286" s="26"/>
      <c r="H286" s="23"/>
      <c r="I286" s="24"/>
      <c r="J286" s="24"/>
      <c r="K286" s="24"/>
      <c r="L286" s="8"/>
      <c r="M286" s="28"/>
      <c r="N286" s="31"/>
      <c r="O286" s="31"/>
      <c r="P286" s="31"/>
      <c r="Q286" s="31"/>
      <c r="R286" s="32"/>
      <c r="S286" s="32"/>
      <c r="T286" s="32"/>
    </row>
    <row r="287" spans="2:20" ht="21">
      <c r="B287" s="7">
        <v>4011</v>
      </c>
      <c r="C287" s="23" t="s">
        <v>1259</v>
      </c>
      <c r="D287" s="24" t="s">
        <v>1260</v>
      </c>
      <c r="E287" s="8" t="s">
        <v>1129</v>
      </c>
      <c r="F287" s="25">
        <v>19154</v>
      </c>
      <c r="G287" s="26"/>
      <c r="H287" s="23"/>
      <c r="I287" s="24"/>
      <c r="J287" s="24"/>
      <c r="K287" s="24"/>
      <c r="L287" s="8"/>
      <c r="M287" s="28"/>
      <c r="N287" s="31"/>
      <c r="O287" s="31"/>
      <c r="P287" s="31"/>
      <c r="Q287" s="31"/>
      <c r="R287" s="32"/>
      <c r="S287" s="32"/>
      <c r="T287" s="32"/>
    </row>
    <row r="288" spans="2:20" ht="12.75">
      <c r="B288" s="7">
        <v>4012</v>
      </c>
      <c r="C288" s="23" t="s">
        <v>1261</v>
      </c>
      <c r="D288" s="24" t="s">
        <v>1262</v>
      </c>
      <c r="E288" s="8" t="s">
        <v>1129</v>
      </c>
      <c r="F288" s="25">
        <v>26653.333333333332</v>
      </c>
      <c r="G288" s="26">
        <v>275</v>
      </c>
      <c r="H288" s="23" t="s">
        <v>1263</v>
      </c>
      <c r="I288" s="24" t="s">
        <v>1264</v>
      </c>
      <c r="J288" s="29" t="s">
        <v>1265</v>
      </c>
      <c r="K288" s="24" t="s">
        <v>1266</v>
      </c>
      <c r="L288" s="8" t="s">
        <v>1256</v>
      </c>
      <c r="M288" s="28">
        <v>836.9720000000001</v>
      </c>
      <c r="N288" s="31"/>
      <c r="O288" s="31"/>
      <c r="P288" s="31"/>
      <c r="Q288" s="31"/>
      <c r="R288" s="32"/>
      <c r="S288" s="32"/>
      <c r="T288" s="32"/>
    </row>
    <row r="289" spans="2:20" ht="21">
      <c r="B289" s="7">
        <v>4021</v>
      </c>
      <c r="C289" s="23" t="s">
        <v>1267</v>
      </c>
      <c r="D289" s="24" t="s">
        <v>1268</v>
      </c>
      <c r="E289" s="8" t="s">
        <v>1129</v>
      </c>
      <c r="F289" s="25">
        <v>235420</v>
      </c>
      <c r="G289" s="26">
        <v>268</v>
      </c>
      <c r="H289" s="23" t="s">
        <v>1269</v>
      </c>
      <c r="I289" s="24" t="s">
        <v>1270</v>
      </c>
      <c r="J289" s="29" t="s">
        <v>1271</v>
      </c>
      <c r="K289" s="24" t="s">
        <v>1272</v>
      </c>
      <c r="L289" s="8" t="s">
        <v>1256</v>
      </c>
      <c r="M289" s="28">
        <v>2460.972</v>
      </c>
      <c r="N289" s="31"/>
      <c r="O289" s="31"/>
      <c r="P289" s="31"/>
      <c r="Q289" s="31"/>
      <c r="R289" s="32"/>
      <c r="S289" s="32"/>
      <c r="T289" s="32"/>
    </row>
    <row r="290" spans="2:20" ht="21">
      <c r="B290" s="7">
        <v>4032</v>
      </c>
      <c r="C290" s="23" t="s">
        <v>1273</v>
      </c>
      <c r="D290" s="24" t="s">
        <v>3294</v>
      </c>
      <c r="E290" s="8" t="s">
        <v>1129</v>
      </c>
      <c r="F290" s="25">
        <v>27850</v>
      </c>
      <c r="G290" s="43">
        <v>270</v>
      </c>
      <c r="H290" s="23" t="s">
        <v>1274</v>
      </c>
      <c r="I290" s="24" t="s">
        <v>1275</v>
      </c>
      <c r="J290" s="29" t="s">
        <v>1276</v>
      </c>
      <c r="K290" s="24" t="s">
        <v>1277</v>
      </c>
      <c r="L290" s="8" t="s">
        <v>1256</v>
      </c>
      <c r="M290" s="28">
        <v>417.285</v>
      </c>
      <c r="N290" s="31"/>
      <c r="O290" s="31"/>
      <c r="P290" s="31"/>
      <c r="Q290" s="31"/>
      <c r="R290" s="32"/>
      <c r="S290" s="32"/>
      <c r="T290" s="32"/>
    </row>
    <row r="291" spans="2:20" ht="21">
      <c r="B291" s="7">
        <v>4041</v>
      </c>
      <c r="C291" s="23" t="s">
        <v>1278</v>
      </c>
      <c r="D291" s="24" t="s">
        <v>1279</v>
      </c>
      <c r="E291" s="8" t="s">
        <v>1129</v>
      </c>
      <c r="F291" s="25">
        <v>40240</v>
      </c>
      <c r="G291" s="26">
        <v>266</v>
      </c>
      <c r="H291" s="23" t="s">
        <v>1280</v>
      </c>
      <c r="I291" s="24" t="s">
        <v>1281</v>
      </c>
      <c r="J291" s="29" t="s">
        <v>1282</v>
      </c>
      <c r="K291" s="24" t="s">
        <v>1283</v>
      </c>
      <c r="L291" s="8" t="s">
        <v>1256</v>
      </c>
      <c r="M291" s="28">
        <v>1822.56</v>
      </c>
      <c r="N291" s="31"/>
      <c r="O291" s="31"/>
      <c r="P291" s="31"/>
      <c r="Q291" s="31"/>
      <c r="R291" s="32"/>
      <c r="S291" s="32"/>
      <c r="T291" s="32"/>
    </row>
    <row r="292" spans="2:20" ht="21">
      <c r="B292" s="7">
        <v>4042</v>
      </c>
      <c r="C292" s="23" t="s">
        <v>1278</v>
      </c>
      <c r="D292" s="24" t="s">
        <v>1284</v>
      </c>
      <c r="E292" s="8" t="s">
        <v>1129</v>
      </c>
      <c r="F292" s="25">
        <v>66943.33333333333</v>
      </c>
      <c r="G292" s="26">
        <v>266</v>
      </c>
      <c r="H292" s="23" t="s">
        <v>1280</v>
      </c>
      <c r="I292" s="24" t="s">
        <v>1281</v>
      </c>
      <c r="J292" s="29" t="s">
        <v>1282</v>
      </c>
      <c r="K292" s="24" t="s">
        <v>1283</v>
      </c>
      <c r="L292" s="8" t="s">
        <v>1256</v>
      </c>
      <c r="M292" s="28">
        <v>1822.56</v>
      </c>
      <c r="N292" s="31"/>
      <c r="O292" s="31"/>
      <c r="P292" s="31"/>
      <c r="Q292" s="31"/>
      <c r="R292" s="32"/>
      <c r="S292" s="32"/>
      <c r="T292" s="32"/>
    </row>
    <row r="293" spans="2:20" ht="21">
      <c r="B293" s="7">
        <v>4051</v>
      </c>
      <c r="C293" s="23" t="s">
        <v>1285</v>
      </c>
      <c r="D293" s="24" t="s">
        <v>1286</v>
      </c>
      <c r="E293" s="8" t="s">
        <v>1129</v>
      </c>
      <c r="F293" s="25">
        <v>99360</v>
      </c>
      <c r="G293" s="43">
        <v>265</v>
      </c>
      <c r="H293" s="23" t="s">
        <v>1287</v>
      </c>
      <c r="I293" s="24" t="s">
        <v>1288</v>
      </c>
      <c r="J293" s="29" t="s">
        <v>1289</v>
      </c>
      <c r="K293" s="24" t="s">
        <v>1255</v>
      </c>
      <c r="L293" s="8" t="s">
        <v>1256</v>
      </c>
      <c r="M293" s="28">
        <v>371.4166666666667</v>
      </c>
      <c r="N293" s="31"/>
      <c r="O293" s="31"/>
      <c r="P293" s="31"/>
      <c r="Q293" s="31"/>
      <c r="R293" s="32"/>
      <c r="S293" s="32"/>
      <c r="T293" s="32"/>
    </row>
    <row r="294" spans="2:20" ht="21">
      <c r="B294" s="7">
        <v>4052</v>
      </c>
      <c r="C294" s="23" t="s">
        <v>1290</v>
      </c>
      <c r="D294" s="24" t="s">
        <v>1291</v>
      </c>
      <c r="E294" s="8" t="s">
        <v>1129</v>
      </c>
      <c r="F294" s="25">
        <v>10853.333333333334</v>
      </c>
      <c r="G294" s="26"/>
      <c r="H294" s="23"/>
      <c r="I294" s="24"/>
      <c r="J294" s="24"/>
      <c r="K294" s="24"/>
      <c r="L294" s="8"/>
      <c r="M294" s="28"/>
      <c r="N294" s="31"/>
      <c r="O294" s="31"/>
      <c r="P294" s="31"/>
      <c r="Q294" s="31"/>
      <c r="R294" s="32"/>
      <c r="S294" s="32"/>
      <c r="T294" s="32"/>
    </row>
    <row r="295" spans="2:20" ht="21">
      <c r="B295" s="7">
        <v>4062</v>
      </c>
      <c r="C295" s="23" t="s">
        <v>1292</v>
      </c>
      <c r="D295" s="24" t="s">
        <v>1293</v>
      </c>
      <c r="E295" s="8" t="s">
        <v>1129</v>
      </c>
      <c r="F295" s="25">
        <v>9120.333333333334</v>
      </c>
      <c r="G295" s="26">
        <v>267</v>
      </c>
      <c r="H295" s="23" t="s">
        <v>1294</v>
      </c>
      <c r="I295" s="24" t="s">
        <v>1295</v>
      </c>
      <c r="J295" s="29" t="s">
        <v>1296</v>
      </c>
      <c r="K295" s="24" t="s">
        <v>1297</v>
      </c>
      <c r="L295" s="8" t="s">
        <v>1256</v>
      </c>
      <c r="M295" s="28">
        <v>325.537</v>
      </c>
      <c r="N295" s="31"/>
      <c r="O295" s="31"/>
      <c r="P295" s="31"/>
      <c r="Q295" s="31"/>
      <c r="R295" s="32"/>
      <c r="S295" s="32"/>
      <c r="T295" s="32"/>
    </row>
    <row r="296" spans="2:26" ht="32.25">
      <c r="B296" s="7">
        <v>4063</v>
      </c>
      <c r="C296" s="23" t="s">
        <v>1298</v>
      </c>
      <c r="D296" s="24" t="s">
        <v>1299</v>
      </c>
      <c r="E296" s="8" t="s">
        <v>1129</v>
      </c>
      <c r="F296" s="25">
        <v>110300</v>
      </c>
      <c r="G296" s="26">
        <v>274</v>
      </c>
      <c r="H296" s="23" t="s">
        <v>1300</v>
      </c>
      <c r="I296" s="24" t="s">
        <v>1301</v>
      </c>
      <c r="J296" s="29" t="s">
        <v>1302</v>
      </c>
      <c r="K296" s="24" t="s">
        <v>1303</v>
      </c>
      <c r="L296" s="8" t="s">
        <v>1256</v>
      </c>
      <c r="M296" s="28">
        <v>5783.777666666666</v>
      </c>
      <c r="N296" s="31"/>
      <c r="O296" s="31"/>
      <c r="P296" s="31"/>
      <c r="Q296" s="31"/>
      <c r="R296" s="32"/>
      <c r="S296" s="32"/>
      <c r="T296" s="32"/>
      <c r="U296" s="8"/>
      <c r="V296" s="23"/>
      <c r="W296" s="23"/>
      <c r="X296" s="23"/>
      <c r="Y296" s="30"/>
      <c r="Z296" s="50"/>
    </row>
    <row r="297" spans="2:20" ht="21">
      <c r="B297" s="7">
        <v>4072</v>
      </c>
      <c r="C297" s="23" t="s">
        <v>1304</v>
      </c>
      <c r="D297" s="24" t="s">
        <v>1305</v>
      </c>
      <c r="E297" s="8" t="s">
        <v>1129</v>
      </c>
      <c r="F297" s="25">
        <v>18893.333333333332</v>
      </c>
      <c r="G297" s="26"/>
      <c r="H297" s="23"/>
      <c r="I297" s="24"/>
      <c r="J297" s="24"/>
      <c r="K297" s="24"/>
      <c r="L297" s="8"/>
      <c r="M297" s="28"/>
      <c r="N297" s="31"/>
      <c r="O297" s="31"/>
      <c r="P297" s="31"/>
      <c r="Q297" s="31"/>
      <c r="R297" s="32"/>
      <c r="S297" s="32"/>
      <c r="T297" s="32"/>
    </row>
    <row r="298" spans="2:20" ht="21">
      <c r="B298" s="7">
        <v>4073</v>
      </c>
      <c r="C298" s="23" t="s">
        <v>1306</v>
      </c>
      <c r="D298" s="24" t="s">
        <v>1307</v>
      </c>
      <c r="E298" s="8" t="s">
        <v>1129</v>
      </c>
      <c r="F298" s="25">
        <v>22683.333333333332</v>
      </c>
      <c r="G298" s="26"/>
      <c r="H298" s="23"/>
      <c r="I298" s="24"/>
      <c r="J298" s="24"/>
      <c r="K298" s="24"/>
      <c r="L298" s="8"/>
      <c r="M298" s="28"/>
      <c r="N298" s="31"/>
      <c r="O298" s="31"/>
      <c r="P298" s="31"/>
      <c r="Q298" s="31"/>
      <c r="R298" s="32"/>
      <c r="S298" s="32"/>
      <c r="T298" s="32"/>
    </row>
    <row r="299" spans="2:20" ht="32.25">
      <c r="B299" s="7">
        <v>4074</v>
      </c>
      <c r="C299" s="23" t="s">
        <v>1308</v>
      </c>
      <c r="D299" s="24" t="s">
        <v>0</v>
      </c>
      <c r="E299" s="8" t="s">
        <v>1129</v>
      </c>
      <c r="F299" s="25">
        <v>29183.333333333332</v>
      </c>
      <c r="G299" s="26"/>
      <c r="H299" s="23"/>
      <c r="I299" s="24"/>
      <c r="J299" s="24"/>
      <c r="K299" s="24"/>
      <c r="L299" s="8"/>
      <c r="M299" s="28"/>
      <c r="N299" s="31"/>
      <c r="O299" s="31"/>
      <c r="P299" s="31"/>
      <c r="Q299" s="31"/>
      <c r="R299" s="32"/>
      <c r="S299" s="32"/>
      <c r="T299" s="32"/>
    </row>
    <row r="300" spans="2:20" ht="21">
      <c r="B300" s="7">
        <v>4081</v>
      </c>
      <c r="C300" s="23" t="s">
        <v>1</v>
      </c>
      <c r="D300" s="24" t="s">
        <v>2</v>
      </c>
      <c r="E300" s="8" t="s">
        <v>674</v>
      </c>
      <c r="F300" s="25">
        <v>65106.666666666664</v>
      </c>
      <c r="G300" s="26"/>
      <c r="H300" s="23"/>
      <c r="I300" s="24"/>
      <c r="J300" s="24"/>
      <c r="K300" s="24"/>
      <c r="L300" s="8"/>
      <c r="M300" s="28"/>
      <c r="N300" s="31"/>
      <c r="O300" s="31"/>
      <c r="P300" s="31"/>
      <c r="Q300" s="31"/>
      <c r="R300" s="32"/>
      <c r="S300" s="32"/>
      <c r="T300" s="32"/>
    </row>
    <row r="301" spans="2:20" ht="32.25">
      <c r="B301" s="7">
        <v>4082</v>
      </c>
      <c r="C301" s="23" t="s">
        <v>3</v>
      </c>
      <c r="D301" s="24" t="s">
        <v>4</v>
      </c>
      <c r="E301" s="8" t="s">
        <v>674</v>
      </c>
      <c r="F301" s="25">
        <v>122533.33333333333</v>
      </c>
      <c r="G301" s="43">
        <v>259</v>
      </c>
      <c r="H301" s="23" t="s">
        <v>5</v>
      </c>
      <c r="I301" s="24" t="s">
        <v>6</v>
      </c>
      <c r="J301" s="29" t="s">
        <v>7</v>
      </c>
      <c r="K301" s="24" t="s">
        <v>8</v>
      </c>
      <c r="L301" s="8" t="s">
        <v>629</v>
      </c>
      <c r="M301" s="28">
        <v>655.0276666666667</v>
      </c>
      <c r="N301" s="31"/>
      <c r="O301" s="31"/>
      <c r="P301" s="31"/>
      <c r="Q301" s="31"/>
      <c r="R301" s="32"/>
      <c r="S301" s="32"/>
      <c r="T301" s="32"/>
    </row>
    <row r="302" spans="2:20" ht="42.75">
      <c r="B302" s="7">
        <v>4083</v>
      </c>
      <c r="C302" s="23" t="s">
        <v>9</v>
      </c>
      <c r="D302" s="24" t="s">
        <v>10</v>
      </c>
      <c r="E302" s="8" t="s">
        <v>674</v>
      </c>
      <c r="F302" s="25">
        <v>121423.33333333333</v>
      </c>
      <c r="G302" s="26"/>
      <c r="H302" s="23"/>
      <c r="I302" s="24"/>
      <c r="J302" s="24"/>
      <c r="K302" s="24"/>
      <c r="L302" s="8"/>
      <c r="M302" s="28"/>
      <c r="N302" s="31"/>
      <c r="O302" s="31"/>
      <c r="P302" s="31"/>
      <c r="Q302" s="31"/>
      <c r="R302" s="32"/>
      <c r="S302" s="32"/>
      <c r="T302" s="32"/>
    </row>
    <row r="303" spans="2:20" ht="32.25">
      <c r="B303" s="7">
        <v>4091</v>
      </c>
      <c r="C303" s="23" t="s">
        <v>11</v>
      </c>
      <c r="D303" s="24" t="s">
        <v>12</v>
      </c>
      <c r="E303" s="8" t="s">
        <v>13</v>
      </c>
      <c r="F303" s="25">
        <v>33366.666666666664</v>
      </c>
      <c r="G303" s="26"/>
      <c r="H303" s="23"/>
      <c r="I303" s="24"/>
      <c r="J303" s="24"/>
      <c r="K303" s="24"/>
      <c r="L303" s="8"/>
      <c r="M303" s="28"/>
      <c r="N303" s="31"/>
      <c r="O303" s="31"/>
      <c r="P303" s="31"/>
      <c r="Q303" s="31"/>
      <c r="R303" s="32"/>
      <c r="S303" s="32"/>
      <c r="T303" s="32"/>
    </row>
    <row r="304" spans="2:20" ht="42.75">
      <c r="B304" s="7">
        <v>4092</v>
      </c>
      <c r="C304" s="23" t="s">
        <v>14</v>
      </c>
      <c r="D304" s="24" t="s">
        <v>15</v>
      </c>
      <c r="E304" s="8" t="s">
        <v>16</v>
      </c>
      <c r="F304" s="25">
        <v>68220</v>
      </c>
      <c r="G304" s="26">
        <v>258</v>
      </c>
      <c r="H304" s="23" t="s">
        <v>17</v>
      </c>
      <c r="I304" s="24" t="s">
        <v>18</v>
      </c>
      <c r="J304" s="29" t="s">
        <v>19</v>
      </c>
      <c r="K304" s="24" t="s">
        <v>20</v>
      </c>
      <c r="L304" s="8" t="s">
        <v>21</v>
      </c>
      <c r="M304" s="28">
        <v>4153.027666666666</v>
      </c>
      <c r="N304" s="31"/>
      <c r="O304" s="31"/>
      <c r="P304" s="31"/>
      <c r="Q304" s="31"/>
      <c r="R304" s="32"/>
      <c r="S304" s="32"/>
      <c r="T304" s="32"/>
    </row>
    <row r="305" spans="2:20" ht="32.25">
      <c r="B305" s="7">
        <v>4101</v>
      </c>
      <c r="C305" s="23" t="s">
        <v>22</v>
      </c>
      <c r="D305" s="24" t="s">
        <v>23</v>
      </c>
      <c r="E305" s="8" t="s">
        <v>696</v>
      </c>
      <c r="F305" s="25">
        <v>4247.666666666667</v>
      </c>
      <c r="G305" s="26"/>
      <c r="H305" s="23"/>
      <c r="I305" s="24"/>
      <c r="J305" s="24"/>
      <c r="K305" s="24"/>
      <c r="L305" s="8"/>
      <c r="M305" s="28"/>
      <c r="N305" s="31"/>
      <c r="O305" s="31"/>
      <c r="P305" s="31"/>
      <c r="Q305" s="31"/>
      <c r="R305" s="32"/>
      <c r="S305" s="32"/>
      <c r="T305" s="32"/>
    </row>
    <row r="306" spans="2:20" ht="32.25">
      <c r="B306" s="7">
        <v>4115</v>
      </c>
      <c r="C306" s="23" t="s">
        <v>24</v>
      </c>
      <c r="D306" s="24" t="s">
        <v>25</v>
      </c>
      <c r="E306" s="8" t="s">
        <v>1129</v>
      </c>
      <c r="F306" s="25">
        <v>25563.333333333332</v>
      </c>
      <c r="G306" s="26"/>
      <c r="H306" s="23"/>
      <c r="I306" s="24"/>
      <c r="J306" s="24"/>
      <c r="K306" s="24"/>
      <c r="L306" s="8"/>
      <c r="M306" s="28"/>
      <c r="N306" s="31"/>
      <c r="O306" s="31"/>
      <c r="P306" s="31"/>
      <c r="Q306" s="31"/>
      <c r="R306" s="32"/>
      <c r="S306" s="32"/>
      <c r="T306" s="32"/>
    </row>
    <row r="307" spans="2:20" ht="32.25">
      <c r="B307" s="7">
        <v>4121</v>
      </c>
      <c r="C307" s="23" t="s">
        <v>26</v>
      </c>
      <c r="D307" s="24" t="s">
        <v>27</v>
      </c>
      <c r="E307" s="8" t="s">
        <v>28</v>
      </c>
      <c r="F307" s="25">
        <v>4604</v>
      </c>
      <c r="G307" s="26">
        <v>281</v>
      </c>
      <c r="H307" s="23" t="s">
        <v>29</v>
      </c>
      <c r="I307" s="24" t="s">
        <v>30</v>
      </c>
      <c r="J307" s="29" t="s">
        <v>31</v>
      </c>
      <c r="K307" s="24" t="s">
        <v>30</v>
      </c>
      <c r="L307" s="9" t="s">
        <v>2254</v>
      </c>
      <c r="M307" s="28">
        <v>59.77766666666667</v>
      </c>
      <c r="N307" s="31"/>
      <c r="O307" s="31"/>
      <c r="P307" s="31"/>
      <c r="Q307" s="31"/>
      <c r="R307" s="32"/>
      <c r="S307" s="32"/>
      <c r="T307" s="32"/>
    </row>
    <row r="308" spans="2:25" ht="12.75">
      <c r="B308" s="7">
        <v>4131</v>
      </c>
      <c r="C308" s="23" t="s">
        <v>2255</v>
      </c>
      <c r="D308" s="24" t="s">
        <v>2256</v>
      </c>
      <c r="E308" s="8" t="s">
        <v>993</v>
      </c>
      <c r="F308" s="25">
        <v>16314</v>
      </c>
      <c r="G308" s="43">
        <v>304</v>
      </c>
      <c r="H308" s="23" t="s">
        <v>2257</v>
      </c>
      <c r="I308" s="24" t="s">
        <v>2258</v>
      </c>
      <c r="J308" s="29" t="s">
        <v>2258</v>
      </c>
      <c r="K308" s="24" t="s">
        <v>2259</v>
      </c>
      <c r="L308" s="8" t="s">
        <v>1140</v>
      </c>
      <c r="M308" s="28">
        <v>31.3</v>
      </c>
      <c r="N308" s="31"/>
      <c r="O308" s="31"/>
      <c r="P308" s="31"/>
      <c r="Q308" s="31"/>
      <c r="R308" s="32"/>
      <c r="S308" s="32"/>
      <c r="T308" s="32"/>
      <c r="U308" s="27">
        <v>7.8</v>
      </c>
      <c r="V308" s="27">
        <v>6.35</v>
      </c>
      <c r="W308" s="27"/>
      <c r="X308" s="28">
        <v>7.075</v>
      </c>
      <c r="Y308" s="50">
        <v>7.075</v>
      </c>
    </row>
    <row r="309" spans="2:20" ht="32.25">
      <c r="B309" s="7">
        <v>4141</v>
      </c>
      <c r="C309" s="23" t="s">
        <v>2260</v>
      </c>
      <c r="D309" s="24" t="s">
        <v>2261</v>
      </c>
      <c r="E309" s="8" t="s">
        <v>993</v>
      </c>
      <c r="F309" s="25">
        <v>4722.333333333333</v>
      </c>
      <c r="G309" s="26">
        <v>278</v>
      </c>
      <c r="H309" s="23" t="s">
        <v>2262</v>
      </c>
      <c r="I309" s="24" t="s">
        <v>2263</v>
      </c>
      <c r="J309" s="29" t="s">
        <v>2264</v>
      </c>
      <c r="K309" s="24" t="s">
        <v>1139</v>
      </c>
      <c r="L309" s="8" t="s">
        <v>2265</v>
      </c>
      <c r="M309" s="28">
        <v>198.537</v>
      </c>
      <c r="N309" s="31"/>
      <c r="O309" s="31"/>
      <c r="P309" s="31"/>
      <c r="Q309" s="31"/>
      <c r="R309" s="32"/>
      <c r="S309" s="32"/>
      <c r="T309" s="32"/>
    </row>
    <row r="310" spans="2:20" ht="42.75">
      <c r="B310" s="7">
        <v>4201</v>
      </c>
      <c r="C310" s="23" t="s">
        <v>2266</v>
      </c>
      <c r="D310" s="24" t="s">
        <v>2267</v>
      </c>
      <c r="E310" s="8" t="s">
        <v>1129</v>
      </c>
      <c r="F310" s="25">
        <v>67726.66666666667</v>
      </c>
      <c r="G310" s="26">
        <v>262</v>
      </c>
      <c r="H310" s="23" t="s">
        <v>2268</v>
      </c>
      <c r="I310" s="24" t="s">
        <v>2269</v>
      </c>
      <c r="J310" s="29" t="s">
        <v>2270</v>
      </c>
      <c r="K310" s="24" t="s">
        <v>2271</v>
      </c>
      <c r="L310" s="8" t="s">
        <v>629</v>
      </c>
      <c r="M310" s="28">
        <v>663.1916666666667</v>
      </c>
      <c r="N310" s="31"/>
      <c r="O310" s="31"/>
      <c r="P310" s="31"/>
      <c r="Q310" s="31"/>
      <c r="R310" s="32"/>
      <c r="S310" s="32"/>
      <c r="T310" s="32"/>
    </row>
    <row r="311" spans="2:25" ht="32.25">
      <c r="B311" s="7">
        <v>4211</v>
      </c>
      <c r="C311" s="23" t="s">
        <v>2272</v>
      </c>
      <c r="D311" s="24" t="s">
        <v>2273</v>
      </c>
      <c r="E311" s="8" t="s">
        <v>993</v>
      </c>
      <c r="F311" s="25">
        <v>10487</v>
      </c>
      <c r="G311" s="43"/>
      <c r="H311" s="23"/>
      <c r="I311" s="24"/>
      <c r="J311" s="24"/>
      <c r="K311" s="24"/>
      <c r="L311" s="33"/>
      <c r="M311" s="34"/>
      <c r="N311" s="31"/>
      <c r="O311" s="31"/>
      <c r="P311" s="31"/>
      <c r="Q311" s="31"/>
      <c r="R311" s="32"/>
      <c r="S311" s="32"/>
      <c r="T311" s="32"/>
      <c r="U311" s="27">
        <v>138.917</v>
      </c>
      <c r="V311" s="27"/>
      <c r="W311" s="27"/>
      <c r="X311" s="28">
        <v>138.917</v>
      </c>
      <c r="Y311" s="51">
        <v>138.917</v>
      </c>
    </row>
    <row r="312" spans="2:25" ht="21">
      <c r="B312" s="7">
        <v>4231</v>
      </c>
      <c r="C312" s="23" t="s">
        <v>2274</v>
      </c>
      <c r="D312" s="24" t="s">
        <v>2275</v>
      </c>
      <c r="E312" s="8" t="s">
        <v>993</v>
      </c>
      <c r="F312" s="25">
        <v>6869</v>
      </c>
      <c r="G312" s="43">
        <v>283</v>
      </c>
      <c r="H312" s="23" t="s">
        <v>2276</v>
      </c>
      <c r="I312" s="24" t="s">
        <v>2277</v>
      </c>
      <c r="J312" s="29" t="s">
        <v>2278</v>
      </c>
      <c r="K312" s="24" t="s">
        <v>2279</v>
      </c>
      <c r="L312" s="8" t="s">
        <v>1140</v>
      </c>
      <c r="M312" s="28">
        <v>292.3333333333333</v>
      </c>
      <c r="N312" s="31"/>
      <c r="O312" s="31"/>
      <c r="P312" s="31"/>
      <c r="Q312" s="31"/>
      <c r="R312" s="32"/>
      <c r="S312" s="32"/>
      <c r="T312" s="32"/>
      <c r="U312" s="27">
        <v>158</v>
      </c>
      <c r="V312" s="27">
        <v>258.979</v>
      </c>
      <c r="W312" s="27">
        <v>246</v>
      </c>
      <c r="X312" s="28">
        <v>220.99300000000002</v>
      </c>
      <c r="Y312" s="50">
        <v>208.4895</v>
      </c>
    </row>
    <row r="313" spans="2:25" ht="21">
      <c r="B313" s="7">
        <v>4251</v>
      </c>
      <c r="C313" s="23" t="s">
        <v>2280</v>
      </c>
      <c r="D313" s="24" t="s">
        <v>2281</v>
      </c>
      <c r="E313" s="8" t="s">
        <v>993</v>
      </c>
      <c r="F313" s="25">
        <v>2271</v>
      </c>
      <c r="G313" s="43">
        <v>284</v>
      </c>
      <c r="H313" s="23" t="s">
        <v>2282</v>
      </c>
      <c r="I313" s="24" t="s">
        <v>2283</v>
      </c>
      <c r="J313" s="29" t="s">
        <v>2284</v>
      </c>
      <c r="K313" s="24" t="s">
        <v>2285</v>
      </c>
      <c r="L313" s="8" t="s">
        <v>1140</v>
      </c>
      <c r="M313" s="28">
        <v>69.57966666666668</v>
      </c>
      <c r="N313" s="31"/>
      <c r="O313" s="31"/>
      <c r="P313" s="31"/>
      <c r="Q313" s="31"/>
      <c r="R313" s="32"/>
      <c r="S313" s="32"/>
      <c r="T313" s="32"/>
      <c r="U313" s="27">
        <v>51.2</v>
      </c>
      <c r="V313" s="27">
        <v>59.315</v>
      </c>
      <c r="W313" s="27">
        <v>56.9</v>
      </c>
      <c r="X313" s="28">
        <v>55.805</v>
      </c>
      <c r="Y313" s="50">
        <v>55.2575</v>
      </c>
    </row>
    <row r="314" spans="2:25" ht="12.75">
      <c r="B314" s="7">
        <v>4261</v>
      </c>
      <c r="C314" s="23" t="s">
        <v>2286</v>
      </c>
      <c r="D314" s="24" t="s">
        <v>2287</v>
      </c>
      <c r="E314" s="8" t="s">
        <v>2288</v>
      </c>
      <c r="F314" s="25">
        <v>6588</v>
      </c>
      <c r="G314" s="43">
        <v>254</v>
      </c>
      <c r="H314" s="23" t="s">
        <v>2289</v>
      </c>
      <c r="I314" s="24" t="s">
        <v>2290</v>
      </c>
      <c r="J314" s="29"/>
      <c r="K314" s="24"/>
      <c r="L314" s="8" t="s">
        <v>2291</v>
      </c>
      <c r="M314" s="52">
        <v>22.4</v>
      </c>
      <c r="N314" s="31"/>
      <c r="O314" s="31"/>
      <c r="P314" s="31"/>
      <c r="Q314" s="31"/>
      <c r="R314" s="32"/>
      <c r="S314" s="32"/>
      <c r="T314" s="32"/>
      <c r="U314" s="27"/>
      <c r="V314" s="27"/>
      <c r="W314" s="27"/>
      <c r="X314" s="28"/>
      <c r="Y314" s="50"/>
    </row>
    <row r="315" spans="2:25" ht="21">
      <c r="B315" s="7">
        <v>4271</v>
      </c>
      <c r="C315" s="23" t="s">
        <v>2292</v>
      </c>
      <c r="D315" s="24" t="s">
        <v>2293</v>
      </c>
      <c r="E315" s="8" t="s">
        <v>993</v>
      </c>
      <c r="F315" s="25">
        <v>2858.3333333333335</v>
      </c>
      <c r="G315" s="43"/>
      <c r="H315" s="23"/>
      <c r="I315" s="24"/>
      <c r="J315" s="24"/>
      <c r="K315" s="24"/>
      <c r="L315" s="33"/>
      <c r="M315" s="34"/>
      <c r="N315" s="31"/>
      <c r="O315" s="31"/>
      <c r="P315" s="31"/>
      <c r="Q315" s="31"/>
      <c r="R315" s="32"/>
      <c r="S315" s="32"/>
      <c r="T315" s="32"/>
      <c r="U315" s="27">
        <v>9.167</v>
      </c>
      <c r="V315" s="27">
        <v>7.5</v>
      </c>
      <c r="W315" s="27">
        <v>18</v>
      </c>
      <c r="X315" s="28">
        <v>11.555666666666667</v>
      </c>
      <c r="Y315" s="50">
        <v>8.3335</v>
      </c>
    </row>
    <row r="316" spans="2:25" ht="12.75">
      <c r="B316" s="7">
        <v>4301</v>
      </c>
      <c r="C316" s="23" t="s">
        <v>2294</v>
      </c>
      <c r="D316" s="24" t="s">
        <v>2295</v>
      </c>
      <c r="E316" s="8" t="s">
        <v>696</v>
      </c>
      <c r="F316" s="25">
        <v>426.3333333333333</v>
      </c>
      <c r="G316" s="43">
        <v>292</v>
      </c>
      <c r="H316" s="23" t="s">
        <v>2296</v>
      </c>
      <c r="I316" s="24" t="s">
        <v>2297</v>
      </c>
      <c r="J316" s="29" t="s">
        <v>2298</v>
      </c>
      <c r="K316" s="24" t="s">
        <v>2298</v>
      </c>
      <c r="L316" s="8" t="s">
        <v>629</v>
      </c>
      <c r="M316" s="28">
        <v>2.086</v>
      </c>
      <c r="N316" s="31"/>
      <c r="O316" s="31"/>
      <c r="P316" s="31"/>
      <c r="Q316" s="31"/>
      <c r="R316" s="32"/>
      <c r="S316" s="32"/>
      <c r="T316" s="32"/>
      <c r="U316" s="27">
        <v>4.45</v>
      </c>
      <c r="V316" s="27">
        <v>7.521</v>
      </c>
      <c r="W316" s="27">
        <v>3.298</v>
      </c>
      <c r="X316" s="28">
        <v>5.089666666666667</v>
      </c>
      <c r="Y316" s="50">
        <v>5.9855</v>
      </c>
    </row>
    <row r="317" spans="2:24" ht="12.75">
      <c r="B317" s="7">
        <v>4302</v>
      </c>
      <c r="C317" s="23" t="s">
        <v>2299</v>
      </c>
      <c r="D317" s="24" t="s">
        <v>2300</v>
      </c>
      <c r="E317" s="8" t="s">
        <v>993</v>
      </c>
      <c r="F317" s="25">
        <v>725</v>
      </c>
      <c r="G317" s="43"/>
      <c r="H317" s="23"/>
      <c r="I317" s="24"/>
      <c r="J317" s="24"/>
      <c r="K317" s="24"/>
      <c r="L317" s="33"/>
      <c r="M317" s="34"/>
      <c r="N317" s="31"/>
      <c r="O317" s="31"/>
      <c r="P317" s="31"/>
      <c r="Q317" s="31"/>
      <c r="R317" s="32"/>
      <c r="S317" s="32"/>
      <c r="T317" s="32"/>
      <c r="U317" s="27"/>
      <c r="V317" s="27"/>
      <c r="W317" s="27"/>
      <c r="X317" s="28"/>
    </row>
    <row r="318" spans="2:25" ht="21">
      <c r="B318" s="7">
        <v>4311</v>
      </c>
      <c r="C318" s="23" t="s">
        <v>2301</v>
      </c>
      <c r="D318" s="24" t="s">
        <v>2302</v>
      </c>
      <c r="E318" s="8" t="s">
        <v>696</v>
      </c>
      <c r="F318" s="25">
        <v>6160.333333333333</v>
      </c>
      <c r="G318" s="43">
        <v>300</v>
      </c>
      <c r="H318" s="23" t="s">
        <v>2303</v>
      </c>
      <c r="I318" s="24" t="s">
        <v>2304</v>
      </c>
      <c r="J318" s="29" t="s">
        <v>2305</v>
      </c>
      <c r="K318" s="24" t="s">
        <v>2304</v>
      </c>
      <c r="L318" s="8" t="s">
        <v>629</v>
      </c>
      <c r="M318" s="28">
        <v>25.365</v>
      </c>
      <c r="N318" s="31"/>
      <c r="O318" s="31"/>
      <c r="P318" s="31"/>
      <c r="Q318" s="31"/>
      <c r="R318" s="32"/>
      <c r="S318" s="32"/>
      <c r="T318" s="32"/>
      <c r="U318" s="27">
        <v>34.417</v>
      </c>
      <c r="V318" s="27">
        <v>27.417</v>
      </c>
      <c r="W318" s="27">
        <v>24.611</v>
      </c>
      <c r="X318" s="28">
        <v>28.815</v>
      </c>
      <c r="Y318" s="50">
        <v>30.917</v>
      </c>
    </row>
    <row r="319" spans="2:24" ht="21">
      <c r="B319" s="7">
        <v>4321</v>
      </c>
      <c r="C319" s="23" t="s">
        <v>2306</v>
      </c>
      <c r="D319" s="24" t="s">
        <v>2307</v>
      </c>
      <c r="E319" s="8" t="s">
        <v>674</v>
      </c>
      <c r="F319" s="25">
        <v>241.66666666666666</v>
      </c>
      <c r="G319" s="43"/>
      <c r="H319" s="23"/>
      <c r="I319" s="24"/>
      <c r="J319" s="24"/>
      <c r="K319" s="24"/>
      <c r="L319" s="33"/>
      <c r="M319" s="34"/>
      <c r="N319" s="31"/>
      <c r="O319" s="31"/>
      <c r="P319" s="31"/>
      <c r="Q319" s="31"/>
      <c r="R319" s="32"/>
      <c r="S319" s="32"/>
      <c r="T319" s="32"/>
      <c r="U319" s="27"/>
      <c r="V319" s="27"/>
      <c r="W319" s="27"/>
      <c r="X319" s="28"/>
    </row>
    <row r="320" spans="2:25" ht="21">
      <c r="B320" s="7">
        <v>4322</v>
      </c>
      <c r="C320" s="23" t="s">
        <v>2308</v>
      </c>
      <c r="D320" s="24" t="s">
        <v>2309</v>
      </c>
      <c r="E320" s="8" t="s">
        <v>696</v>
      </c>
      <c r="F320" s="25">
        <v>280</v>
      </c>
      <c r="G320" s="43">
        <v>309</v>
      </c>
      <c r="H320" s="23" t="s">
        <v>2310</v>
      </c>
      <c r="I320" s="24" t="s">
        <v>2311</v>
      </c>
      <c r="J320" s="29"/>
      <c r="K320" s="24"/>
      <c r="L320" s="8" t="s">
        <v>629</v>
      </c>
      <c r="M320" s="28">
        <v>2.05</v>
      </c>
      <c r="N320" s="31"/>
      <c r="O320" s="31"/>
      <c r="P320" s="31"/>
      <c r="Q320" s="31"/>
      <c r="R320" s="32"/>
      <c r="S320" s="32"/>
      <c r="T320" s="32"/>
      <c r="U320" s="27">
        <v>134.67</v>
      </c>
      <c r="V320" s="27">
        <v>138.944</v>
      </c>
      <c r="W320" s="27">
        <v>139.986</v>
      </c>
      <c r="X320" s="28">
        <v>137.86666666666665</v>
      </c>
      <c r="Y320" s="50">
        <v>136.807</v>
      </c>
    </row>
    <row r="321" spans="2:20" ht="32.25">
      <c r="B321" s="7">
        <v>4323</v>
      </c>
      <c r="C321" s="23" t="s">
        <v>2312</v>
      </c>
      <c r="D321" s="24" t="s">
        <v>2313</v>
      </c>
      <c r="E321" s="8" t="s">
        <v>696</v>
      </c>
      <c r="F321" s="25">
        <v>282.3333333333333</v>
      </c>
      <c r="G321" s="26"/>
      <c r="H321" s="23"/>
      <c r="I321" s="24"/>
      <c r="J321" s="24"/>
      <c r="K321" s="24"/>
      <c r="L321" s="8"/>
      <c r="M321" s="28"/>
      <c r="N321" s="31"/>
      <c r="O321" s="31"/>
      <c r="P321" s="31"/>
      <c r="Q321" s="31"/>
      <c r="R321" s="32"/>
      <c r="S321" s="32"/>
      <c r="T321" s="32"/>
    </row>
    <row r="322" spans="2:20" ht="32.25">
      <c r="B322" s="7">
        <v>4324</v>
      </c>
      <c r="C322" s="23" t="s">
        <v>2314</v>
      </c>
      <c r="D322" s="24" t="s">
        <v>2315</v>
      </c>
      <c r="E322" s="8" t="s">
        <v>16</v>
      </c>
      <c r="F322" s="25">
        <v>7676.666666666667</v>
      </c>
      <c r="G322" s="26"/>
      <c r="H322" s="23"/>
      <c r="I322" s="24"/>
      <c r="J322" s="24"/>
      <c r="K322" s="24"/>
      <c r="L322" s="8"/>
      <c r="M322" s="28"/>
      <c r="N322" s="31"/>
      <c r="O322" s="31"/>
      <c r="P322" s="31"/>
      <c r="Q322" s="31"/>
      <c r="R322" s="32"/>
      <c r="S322" s="32"/>
      <c r="T322" s="32"/>
    </row>
    <row r="323" spans="2:20" ht="21">
      <c r="B323" s="7">
        <v>4325</v>
      </c>
      <c r="C323" s="23" t="s">
        <v>2316</v>
      </c>
      <c r="D323" s="24" t="s">
        <v>2317</v>
      </c>
      <c r="E323" s="8" t="s">
        <v>2318</v>
      </c>
      <c r="F323" s="25">
        <v>5143</v>
      </c>
      <c r="G323" s="26"/>
      <c r="H323" s="23"/>
      <c r="I323" s="24"/>
      <c r="J323" s="24"/>
      <c r="K323" s="24"/>
      <c r="L323" s="8"/>
      <c r="M323" s="28"/>
      <c r="N323" s="31"/>
      <c r="O323" s="31"/>
      <c r="P323" s="31"/>
      <c r="Q323" s="31"/>
      <c r="R323" s="32"/>
      <c r="S323" s="32"/>
      <c r="T323" s="32"/>
    </row>
    <row r="324" spans="2:25" ht="21">
      <c r="B324" s="7">
        <v>4331</v>
      </c>
      <c r="C324" s="23" t="s">
        <v>2319</v>
      </c>
      <c r="D324" s="24" t="s">
        <v>2320</v>
      </c>
      <c r="E324" s="8" t="s">
        <v>696</v>
      </c>
      <c r="F324" s="25">
        <v>2382.6666666666665</v>
      </c>
      <c r="G324" s="43">
        <v>290</v>
      </c>
      <c r="H324" s="23" t="s">
        <v>2321</v>
      </c>
      <c r="I324" s="24" t="s">
        <v>2322</v>
      </c>
      <c r="J324" s="29" t="s">
        <v>2323</v>
      </c>
      <c r="K324" s="24" t="s">
        <v>2323</v>
      </c>
      <c r="L324" s="8" t="s">
        <v>629</v>
      </c>
      <c r="M324" s="28">
        <v>19.327666666666666</v>
      </c>
      <c r="N324" s="31"/>
      <c r="O324" s="31"/>
      <c r="P324" s="31"/>
      <c r="Q324" s="31"/>
      <c r="R324" s="32"/>
      <c r="S324" s="32"/>
      <c r="T324" s="32"/>
      <c r="U324" s="27">
        <v>1.813</v>
      </c>
      <c r="V324" s="27">
        <v>1.889</v>
      </c>
      <c r="W324" s="27">
        <v>1.786</v>
      </c>
      <c r="X324" s="28">
        <v>1.8293333333333333</v>
      </c>
      <c r="Y324" s="50">
        <v>1.851</v>
      </c>
    </row>
    <row r="325" spans="2:24" ht="12.75">
      <c r="B325" s="7">
        <v>4333</v>
      </c>
      <c r="C325" s="23" t="s">
        <v>2319</v>
      </c>
      <c r="D325" s="24" t="s">
        <v>2324</v>
      </c>
      <c r="E325" s="8" t="s">
        <v>696</v>
      </c>
      <c r="F325" s="25">
        <v>22473.333333333332</v>
      </c>
      <c r="G325" s="43">
        <v>306</v>
      </c>
      <c r="H325" s="23" t="s">
        <v>2325</v>
      </c>
      <c r="I325" s="24" t="s">
        <v>2326</v>
      </c>
      <c r="J325" s="29"/>
      <c r="K325" s="24"/>
      <c r="L325" s="8" t="s">
        <v>629</v>
      </c>
      <c r="M325" s="28">
        <v>138.917</v>
      </c>
      <c r="N325" s="31"/>
      <c r="O325" s="31"/>
      <c r="P325" s="31"/>
      <c r="Q325" s="31"/>
      <c r="R325" s="32"/>
      <c r="S325" s="32"/>
      <c r="T325" s="32"/>
      <c r="U325" s="27"/>
      <c r="V325" s="27"/>
      <c r="W325" s="27"/>
      <c r="X325" s="28"/>
    </row>
    <row r="326" spans="2:24" ht="12.75">
      <c r="B326" s="7">
        <v>4341</v>
      </c>
      <c r="C326" s="23" t="s">
        <v>2327</v>
      </c>
      <c r="D326" s="24" t="s">
        <v>2328</v>
      </c>
      <c r="E326" s="8" t="s">
        <v>696</v>
      </c>
      <c r="F326" s="25">
        <v>2792.3333333333335</v>
      </c>
      <c r="G326" s="43"/>
      <c r="H326" s="23"/>
      <c r="I326" s="24"/>
      <c r="J326" s="24"/>
      <c r="K326" s="24"/>
      <c r="L326" s="33"/>
      <c r="M326" s="34"/>
      <c r="N326" s="31"/>
      <c r="O326" s="31"/>
      <c r="P326" s="31"/>
      <c r="Q326" s="31"/>
      <c r="R326" s="32"/>
      <c r="S326" s="32"/>
      <c r="T326" s="32"/>
      <c r="U326" s="27"/>
      <c r="V326" s="27"/>
      <c r="W326" s="27"/>
      <c r="X326" s="28"/>
    </row>
    <row r="327" spans="2:24" ht="12.75">
      <c r="B327" s="7">
        <v>4342</v>
      </c>
      <c r="C327" s="23" t="s">
        <v>2329</v>
      </c>
      <c r="D327" s="24" t="s">
        <v>2330</v>
      </c>
      <c r="E327" s="8" t="s">
        <v>696</v>
      </c>
      <c r="F327" s="25">
        <v>151</v>
      </c>
      <c r="G327" s="43"/>
      <c r="H327" s="23"/>
      <c r="I327" s="24"/>
      <c r="J327" s="24"/>
      <c r="K327" s="24"/>
      <c r="L327" s="33"/>
      <c r="M327" s="34"/>
      <c r="N327" s="31"/>
      <c r="O327" s="31"/>
      <c r="P327" s="31"/>
      <c r="Q327" s="31"/>
      <c r="R327" s="32"/>
      <c r="S327" s="32"/>
      <c r="T327" s="32"/>
      <c r="U327" s="27"/>
      <c r="V327" s="27"/>
      <c r="W327" s="27"/>
      <c r="X327" s="28"/>
    </row>
    <row r="328" spans="2:24" ht="32.25">
      <c r="B328" s="7">
        <v>4343</v>
      </c>
      <c r="C328" s="23" t="s">
        <v>2331</v>
      </c>
      <c r="D328" s="24" t="s">
        <v>2332</v>
      </c>
      <c r="E328" s="8" t="s">
        <v>1129</v>
      </c>
      <c r="F328" s="25">
        <v>20163.333333333332</v>
      </c>
      <c r="G328" s="43"/>
      <c r="H328" s="23"/>
      <c r="I328" s="24"/>
      <c r="J328" s="24"/>
      <c r="K328" s="24"/>
      <c r="L328" s="33"/>
      <c r="M328" s="34"/>
      <c r="N328" s="31"/>
      <c r="O328" s="31"/>
      <c r="P328" s="31"/>
      <c r="Q328" s="31"/>
      <c r="R328" s="32"/>
      <c r="S328" s="32"/>
      <c r="T328" s="32"/>
      <c r="U328" s="27"/>
      <c r="V328" s="27"/>
      <c r="W328" s="27"/>
      <c r="X328" s="28"/>
    </row>
    <row r="329" spans="2:25" ht="21">
      <c r="B329" s="7">
        <v>4351</v>
      </c>
      <c r="C329" s="23" t="s">
        <v>2333</v>
      </c>
      <c r="D329" s="24" t="s">
        <v>2334</v>
      </c>
      <c r="E329" s="8" t="s">
        <v>696</v>
      </c>
      <c r="F329" s="25">
        <v>151.33333333333334</v>
      </c>
      <c r="G329" s="43">
        <v>299</v>
      </c>
      <c r="H329" s="23" t="s">
        <v>2335</v>
      </c>
      <c r="I329" s="24" t="s">
        <v>2336</v>
      </c>
      <c r="J329" s="29" t="s">
        <v>2337</v>
      </c>
      <c r="K329" s="24" t="s">
        <v>2338</v>
      </c>
      <c r="L329" s="8" t="s">
        <v>629</v>
      </c>
      <c r="M329" s="28">
        <v>1.3476666666666668</v>
      </c>
      <c r="N329" s="31"/>
      <c r="O329" s="31"/>
      <c r="P329" s="31"/>
      <c r="Q329" s="31"/>
      <c r="R329" s="32"/>
      <c r="S329" s="32"/>
      <c r="T329" s="32"/>
      <c r="U329" s="27">
        <v>21.083</v>
      </c>
      <c r="V329" s="27">
        <v>20.617</v>
      </c>
      <c r="W329" s="27">
        <v>15.52</v>
      </c>
      <c r="X329" s="28">
        <v>19.073333333333334</v>
      </c>
      <c r="Y329" s="50">
        <v>20.85</v>
      </c>
    </row>
    <row r="330" spans="2:25" ht="12.75">
      <c r="B330" s="7">
        <v>4352</v>
      </c>
      <c r="C330" s="23" t="s">
        <v>2339</v>
      </c>
      <c r="D330" s="24" t="s">
        <v>2340</v>
      </c>
      <c r="E330" s="8" t="s">
        <v>674</v>
      </c>
      <c r="F330" s="25">
        <v>918.3333333333334</v>
      </c>
      <c r="G330" s="43">
        <v>307</v>
      </c>
      <c r="H330" s="23" t="s">
        <v>2341</v>
      </c>
      <c r="I330" s="24" t="s">
        <v>2342</v>
      </c>
      <c r="J330" s="29" t="s">
        <v>2343</v>
      </c>
      <c r="K330" s="24"/>
      <c r="L330" s="8" t="s">
        <v>629</v>
      </c>
      <c r="M330" s="28">
        <v>7.075</v>
      </c>
      <c r="N330" s="31"/>
      <c r="O330" s="31"/>
      <c r="P330" s="31"/>
      <c r="Q330" s="31"/>
      <c r="R330" s="32"/>
      <c r="S330" s="32"/>
      <c r="T330" s="32"/>
      <c r="U330" s="27"/>
      <c r="V330" s="27">
        <v>11.5</v>
      </c>
      <c r="W330" s="27"/>
      <c r="X330" s="28">
        <v>11.5</v>
      </c>
      <c r="Y330" s="51">
        <v>11.5</v>
      </c>
    </row>
    <row r="331" spans="2:25" ht="21">
      <c r="B331" s="7">
        <v>4361</v>
      </c>
      <c r="C331" s="23" t="s">
        <v>2344</v>
      </c>
      <c r="D331" s="24" t="s">
        <v>2345</v>
      </c>
      <c r="E331" s="8" t="s">
        <v>993</v>
      </c>
      <c r="F331" s="25">
        <v>349</v>
      </c>
      <c r="G331" s="43">
        <v>251</v>
      </c>
      <c r="H331" s="23" t="s">
        <v>2346</v>
      </c>
      <c r="I331" s="24" t="s">
        <v>2347</v>
      </c>
      <c r="J331" s="29" t="s">
        <v>2348</v>
      </c>
      <c r="K331" s="24" t="s">
        <v>2349</v>
      </c>
      <c r="L331" s="8" t="s">
        <v>871</v>
      </c>
      <c r="M331" s="28">
        <v>5.802666666666667</v>
      </c>
      <c r="N331" s="31"/>
      <c r="O331" s="31"/>
      <c r="P331" s="31"/>
      <c r="Q331" s="31"/>
      <c r="R331" s="32"/>
      <c r="S331" s="32"/>
      <c r="T331" s="32"/>
      <c r="U331" s="27">
        <v>22.4</v>
      </c>
      <c r="V331" s="27"/>
      <c r="W331" s="27"/>
      <c r="X331" s="28">
        <v>22.4</v>
      </c>
      <c r="Y331" s="51">
        <v>22.4</v>
      </c>
    </row>
    <row r="332" spans="2:24" ht="12.75">
      <c r="B332" s="7">
        <v>4381</v>
      </c>
      <c r="C332" s="23" t="s">
        <v>2350</v>
      </c>
      <c r="D332" s="24" t="s">
        <v>2351</v>
      </c>
      <c r="E332" s="8" t="s">
        <v>2352</v>
      </c>
      <c r="F332" s="25">
        <v>4665.666666666667</v>
      </c>
      <c r="G332" s="43"/>
      <c r="H332" s="23"/>
      <c r="I332" s="24"/>
      <c r="J332" s="24"/>
      <c r="K332" s="24"/>
      <c r="L332" s="33"/>
      <c r="M332" s="34"/>
      <c r="N332" s="31"/>
      <c r="O332" s="31"/>
      <c r="P332" s="31"/>
      <c r="Q332" s="31"/>
      <c r="R332" s="32"/>
      <c r="S332" s="32"/>
      <c r="T332" s="32"/>
      <c r="U332" s="27"/>
      <c r="V332" s="27"/>
      <c r="W332" s="27"/>
      <c r="X332" s="28"/>
    </row>
    <row r="333" spans="2:24" ht="12.75">
      <c r="B333" s="7">
        <v>4392</v>
      </c>
      <c r="C333" s="23" t="s">
        <v>2353</v>
      </c>
      <c r="D333" s="24" t="s">
        <v>2354</v>
      </c>
      <c r="E333" s="8" t="s">
        <v>2355</v>
      </c>
      <c r="F333" s="25">
        <v>196.66666666666666</v>
      </c>
      <c r="G333" s="43"/>
      <c r="H333" s="23"/>
      <c r="I333" s="24"/>
      <c r="J333" s="24"/>
      <c r="K333" s="24"/>
      <c r="L333" s="33"/>
      <c r="M333" s="34"/>
      <c r="N333" s="31"/>
      <c r="O333" s="31"/>
      <c r="P333" s="31"/>
      <c r="Q333" s="31"/>
      <c r="R333" s="32"/>
      <c r="S333" s="32"/>
      <c r="T333" s="32"/>
      <c r="U333" s="27"/>
      <c r="V333" s="27"/>
      <c r="W333" s="27"/>
      <c r="X333" s="28"/>
    </row>
    <row r="334" spans="2:24" ht="12.75">
      <c r="B334" s="7">
        <v>4393</v>
      </c>
      <c r="C334" s="23" t="s">
        <v>2356</v>
      </c>
      <c r="D334" s="24" t="s">
        <v>2357</v>
      </c>
      <c r="E334" s="8" t="s">
        <v>1129</v>
      </c>
      <c r="F334" s="25">
        <v>3685</v>
      </c>
      <c r="G334" s="43"/>
      <c r="H334" s="23"/>
      <c r="I334" s="24"/>
      <c r="J334" s="24"/>
      <c r="K334" s="24"/>
      <c r="L334" s="33"/>
      <c r="M334" s="34"/>
      <c r="N334" s="31"/>
      <c r="O334" s="31"/>
      <c r="P334" s="31"/>
      <c r="Q334" s="31"/>
      <c r="R334" s="32"/>
      <c r="S334" s="32"/>
      <c r="T334" s="32"/>
      <c r="U334" s="27"/>
      <c r="V334" s="27"/>
      <c r="W334" s="27"/>
      <c r="X334" s="28"/>
    </row>
    <row r="335" spans="2:24" ht="21">
      <c r="B335" s="7">
        <v>4394</v>
      </c>
      <c r="C335" s="23" t="s">
        <v>2358</v>
      </c>
      <c r="D335" s="24" t="s">
        <v>2359</v>
      </c>
      <c r="E335" s="8" t="s">
        <v>1129</v>
      </c>
      <c r="F335" s="25">
        <v>7642.666666666667</v>
      </c>
      <c r="G335" s="43"/>
      <c r="H335" s="23"/>
      <c r="I335" s="24"/>
      <c r="J335" s="24"/>
      <c r="K335" s="24"/>
      <c r="L335" s="33"/>
      <c r="M335" s="34"/>
      <c r="N335" s="31"/>
      <c r="O335" s="31"/>
      <c r="P335" s="31"/>
      <c r="Q335" s="31"/>
      <c r="R335" s="32"/>
      <c r="S335" s="32"/>
      <c r="T335" s="32"/>
      <c r="U335" s="27"/>
      <c r="V335" s="27"/>
      <c r="W335" s="27"/>
      <c r="X335" s="28"/>
    </row>
    <row r="336" spans="2:24" ht="21">
      <c r="B336" s="7">
        <v>4401</v>
      </c>
      <c r="C336" s="23" t="s">
        <v>2360</v>
      </c>
      <c r="D336" s="24" t="s">
        <v>2361</v>
      </c>
      <c r="E336" s="8" t="s">
        <v>674</v>
      </c>
      <c r="F336" s="25">
        <v>200.33333333333334</v>
      </c>
      <c r="G336" s="43"/>
      <c r="H336" s="23"/>
      <c r="I336" s="24"/>
      <c r="J336" s="24"/>
      <c r="K336" s="24"/>
      <c r="L336" s="33"/>
      <c r="M336" s="34"/>
      <c r="N336" s="31"/>
      <c r="O336" s="31"/>
      <c r="P336" s="31"/>
      <c r="Q336" s="31"/>
      <c r="R336" s="32"/>
      <c r="S336" s="32"/>
      <c r="T336" s="32"/>
      <c r="U336" s="27"/>
      <c r="V336" s="27"/>
      <c r="W336" s="27"/>
      <c r="X336" s="28"/>
    </row>
    <row r="337" spans="2:24" ht="24">
      <c r="B337" s="7">
        <v>4411</v>
      </c>
      <c r="C337" s="23" t="s">
        <v>2362</v>
      </c>
      <c r="D337" s="24" t="s">
        <v>2363</v>
      </c>
      <c r="E337" s="8" t="s">
        <v>2364</v>
      </c>
      <c r="F337" s="25">
        <v>257.6666666666667</v>
      </c>
      <c r="G337" s="43">
        <v>297</v>
      </c>
      <c r="H337" s="23" t="s">
        <v>2365</v>
      </c>
      <c r="I337" s="24" t="s">
        <v>2366</v>
      </c>
      <c r="J337" s="29" t="s">
        <v>2367</v>
      </c>
      <c r="K337" s="24" t="s">
        <v>2368</v>
      </c>
      <c r="L337" s="8" t="s">
        <v>629</v>
      </c>
      <c r="M337" s="28">
        <v>1.0133333333333334</v>
      </c>
      <c r="N337" s="31"/>
      <c r="O337" s="31"/>
      <c r="P337" s="31"/>
      <c r="Q337" s="31"/>
      <c r="R337" s="32"/>
      <c r="S337" s="32"/>
      <c r="T337" s="32"/>
      <c r="U337" s="27"/>
      <c r="V337" s="27"/>
      <c r="W337" s="27"/>
      <c r="X337" s="28"/>
    </row>
    <row r="338" spans="2:24" ht="32.25">
      <c r="B338" s="7">
        <v>4412</v>
      </c>
      <c r="C338" s="23" t="s">
        <v>2362</v>
      </c>
      <c r="D338" s="24" t="s">
        <v>2369</v>
      </c>
      <c r="E338" s="8" t="s">
        <v>542</v>
      </c>
      <c r="F338" s="25">
        <v>446.3333333333333</v>
      </c>
      <c r="G338" s="43"/>
      <c r="H338" s="23"/>
      <c r="I338" s="24"/>
      <c r="J338" s="24"/>
      <c r="K338" s="24"/>
      <c r="L338" s="33"/>
      <c r="M338" s="34"/>
      <c r="N338" s="31"/>
      <c r="O338" s="31"/>
      <c r="P338" s="31"/>
      <c r="Q338" s="31"/>
      <c r="R338" s="32"/>
      <c r="S338" s="32"/>
      <c r="T338" s="32"/>
      <c r="U338" s="27"/>
      <c r="V338" s="27"/>
      <c r="W338" s="27"/>
      <c r="X338" s="28"/>
    </row>
    <row r="339" spans="2:25" ht="24">
      <c r="B339" s="7">
        <v>4413</v>
      </c>
      <c r="C339" s="23" t="s">
        <v>2362</v>
      </c>
      <c r="D339" s="24" t="s">
        <v>2370</v>
      </c>
      <c r="E339" s="8" t="s">
        <v>542</v>
      </c>
      <c r="F339" s="25">
        <v>447</v>
      </c>
      <c r="G339" s="43">
        <v>297</v>
      </c>
      <c r="H339" s="23" t="s">
        <v>2365</v>
      </c>
      <c r="I339" s="24" t="s">
        <v>2366</v>
      </c>
      <c r="J339" s="29" t="s">
        <v>2367</v>
      </c>
      <c r="K339" s="24" t="s">
        <v>2368</v>
      </c>
      <c r="L339" s="8" t="s">
        <v>629</v>
      </c>
      <c r="M339" s="28">
        <v>1.0133333333333334</v>
      </c>
      <c r="N339" s="31"/>
      <c r="O339" s="31"/>
      <c r="P339" s="31"/>
      <c r="Q339" s="31"/>
      <c r="R339" s="32"/>
      <c r="S339" s="32"/>
      <c r="T339" s="32"/>
      <c r="U339" s="27">
        <v>25.167</v>
      </c>
      <c r="V339" s="27">
        <v>24.633</v>
      </c>
      <c r="W339" s="27">
        <v>26.295</v>
      </c>
      <c r="X339" s="28">
        <v>25.365</v>
      </c>
      <c r="Y339" s="50">
        <v>24.9</v>
      </c>
    </row>
    <row r="340" spans="2:24" ht="12.75">
      <c r="B340" s="7">
        <v>4421</v>
      </c>
      <c r="C340" s="23" t="s">
        <v>2371</v>
      </c>
      <c r="D340" s="24" t="s">
        <v>2372</v>
      </c>
      <c r="E340" s="8" t="s">
        <v>2373</v>
      </c>
      <c r="F340" s="25">
        <v>88.33333333333333</v>
      </c>
      <c r="G340" s="43"/>
      <c r="H340" s="23"/>
      <c r="I340" s="24"/>
      <c r="J340" s="24"/>
      <c r="K340" s="24"/>
      <c r="L340" s="33"/>
      <c r="M340" s="34"/>
      <c r="N340" s="31"/>
      <c r="O340" s="31"/>
      <c r="P340" s="31"/>
      <c r="Q340" s="31"/>
      <c r="R340" s="32"/>
      <c r="S340" s="32"/>
      <c r="T340" s="32"/>
      <c r="U340" s="27"/>
      <c r="V340" s="27"/>
      <c r="W340" s="27"/>
      <c r="X340" s="28"/>
    </row>
    <row r="341" spans="2:25" ht="32.25">
      <c r="B341" s="7">
        <v>4431</v>
      </c>
      <c r="C341" s="23" t="s">
        <v>2374</v>
      </c>
      <c r="D341" s="24" t="s">
        <v>2375</v>
      </c>
      <c r="E341" s="8" t="s">
        <v>674</v>
      </c>
      <c r="F341" s="25">
        <v>206.66666666666666</v>
      </c>
      <c r="G341" s="43">
        <v>305</v>
      </c>
      <c r="H341" s="23" t="s">
        <v>2376</v>
      </c>
      <c r="I341" s="24" t="s">
        <v>2377</v>
      </c>
      <c r="J341" s="29" t="s">
        <v>2378</v>
      </c>
      <c r="K341" s="24" t="s">
        <v>2379</v>
      </c>
      <c r="L341" s="8" t="s">
        <v>871</v>
      </c>
      <c r="M341" s="28">
        <v>3.329333333333333</v>
      </c>
      <c r="N341" s="31"/>
      <c r="O341" s="31"/>
      <c r="P341" s="31"/>
      <c r="Q341" s="31"/>
      <c r="R341" s="32"/>
      <c r="S341" s="32"/>
      <c r="T341" s="32"/>
      <c r="U341" s="27">
        <v>9.833</v>
      </c>
      <c r="V341" s="27"/>
      <c r="W341" s="27"/>
      <c r="X341" s="28">
        <v>9.833</v>
      </c>
      <c r="Y341" s="51">
        <v>9.833</v>
      </c>
    </row>
    <row r="342" spans="2:25" ht="21">
      <c r="B342" s="7">
        <v>4441</v>
      </c>
      <c r="C342" s="23" t="s">
        <v>2380</v>
      </c>
      <c r="D342" s="24" t="s">
        <v>2381</v>
      </c>
      <c r="E342" s="8" t="s">
        <v>690</v>
      </c>
      <c r="F342" s="25">
        <v>616.3333333333334</v>
      </c>
      <c r="G342" s="43">
        <v>295</v>
      </c>
      <c r="H342" s="23" t="s">
        <v>2382</v>
      </c>
      <c r="I342" s="24" t="s">
        <v>2383</v>
      </c>
      <c r="J342" s="29" t="s">
        <v>2384</v>
      </c>
      <c r="K342" s="24" t="s">
        <v>2385</v>
      </c>
      <c r="L342" s="8" t="s">
        <v>2386</v>
      </c>
      <c r="M342" s="28">
        <v>5.089666666666667</v>
      </c>
      <c r="N342" s="31"/>
      <c r="O342" s="31"/>
      <c r="P342" s="31"/>
      <c r="Q342" s="31"/>
      <c r="R342" s="32"/>
      <c r="S342" s="32"/>
      <c r="T342" s="32"/>
      <c r="U342" s="27">
        <v>13.75</v>
      </c>
      <c r="V342" s="27">
        <v>8.5</v>
      </c>
      <c r="W342" s="27">
        <v>8.425</v>
      </c>
      <c r="X342" s="28">
        <v>10.225</v>
      </c>
      <c r="Y342" s="50">
        <v>11.125</v>
      </c>
    </row>
    <row r="343" spans="2:24" ht="32.25">
      <c r="B343" s="7">
        <v>4442</v>
      </c>
      <c r="C343" s="23" t="s">
        <v>2387</v>
      </c>
      <c r="D343" s="24" t="s">
        <v>2388</v>
      </c>
      <c r="E343" s="8" t="s">
        <v>674</v>
      </c>
      <c r="F343" s="25">
        <v>519</v>
      </c>
      <c r="G343" s="43"/>
      <c r="H343" s="23"/>
      <c r="I343" s="24"/>
      <c r="J343" s="24"/>
      <c r="K343" s="24"/>
      <c r="L343" s="33"/>
      <c r="M343" s="34"/>
      <c r="N343" s="31"/>
      <c r="O343" s="31"/>
      <c r="P343" s="31"/>
      <c r="Q343" s="31"/>
      <c r="R343" s="32"/>
      <c r="S343" s="32"/>
      <c r="T343" s="32"/>
      <c r="U343" s="27"/>
      <c r="V343" s="27"/>
      <c r="W343" s="27"/>
      <c r="X343" s="28"/>
    </row>
    <row r="344" spans="2:24" ht="21">
      <c r="B344" s="7">
        <v>4451</v>
      </c>
      <c r="C344" s="23" t="s">
        <v>2389</v>
      </c>
      <c r="D344" s="24" t="s">
        <v>2390</v>
      </c>
      <c r="E344" s="8" t="s">
        <v>674</v>
      </c>
      <c r="F344" s="25">
        <v>485.6666666666667</v>
      </c>
      <c r="G344" s="43"/>
      <c r="H344" s="23"/>
      <c r="I344" s="24"/>
      <c r="J344" s="24"/>
      <c r="K344" s="24"/>
      <c r="L344" s="33"/>
      <c r="M344" s="34"/>
      <c r="N344" s="31"/>
      <c r="O344" s="31"/>
      <c r="P344" s="31"/>
      <c r="Q344" s="31"/>
      <c r="R344" s="32"/>
      <c r="S344" s="32"/>
      <c r="T344" s="32"/>
      <c r="U344" s="27"/>
      <c r="V344" s="27"/>
      <c r="W344" s="27"/>
      <c r="X344" s="28"/>
    </row>
    <row r="345" spans="2:24" ht="12.75">
      <c r="B345" s="7">
        <v>4461</v>
      </c>
      <c r="C345" s="23" t="s">
        <v>2391</v>
      </c>
      <c r="D345" s="24" t="s">
        <v>2392</v>
      </c>
      <c r="E345" s="8" t="s">
        <v>2393</v>
      </c>
      <c r="F345" s="25">
        <v>518.6666666666666</v>
      </c>
      <c r="G345" s="43"/>
      <c r="H345" s="23"/>
      <c r="I345" s="24"/>
      <c r="J345" s="24"/>
      <c r="K345" s="24"/>
      <c r="L345" s="33"/>
      <c r="M345" s="34"/>
      <c r="N345" s="31"/>
      <c r="O345" s="31"/>
      <c r="P345" s="31"/>
      <c r="Q345" s="31"/>
      <c r="R345" s="32"/>
      <c r="S345" s="32"/>
      <c r="T345" s="32"/>
      <c r="U345" s="27"/>
      <c r="V345" s="27"/>
      <c r="W345" s="27"/>
      <c r="X345" s="28"/>
    </row>
    <row r="346" spans="2:24" ht="21">
      <c r="B346" s="7">
        <v>4471</v>
      </c>
      <c r="C346" s="23" t="s">
        <v>2394</v>
      </c>
      <c r="D346" s="24" t="s">
        <v>2395</v>
      </c>
      <c r="E346" s="8" t="s">
        <v>2396</v>
      </c>
      <c r="F346" s="25">
        <v>340</v>
      </c>
      <c r="G346" s="43"/>
      <c r="H346" s="23"/>
      <c r="I346" s="24"/>
      <c r="J346" s="24"/>
      <c r="K346" s="24"/>
      <c r="L346" s="33"/>
      <c r="M346" s="34"/>
      <c r="N346" s="31"/>
      <c r="O346" s="31"/>
      <c r="P346" s="31"/>
      <c r="Q346" s="31"/>
      <c r="R346" s="32"/>
      <c r="S346" s="32"/>
      <c r="T346" s="32"/>
      <c r="U346" s="27"/>
      <c r="V346" s="27"/>
      <c r="W346" s="27"/>
      <c r="X346" s="28"/>
    </row>
    <row r="347" spans="2:25" ht="12.75">
      <c r="B347" s="7">
        <v>4501</v>
      </c>
      <c r="C347" s="23" t="s">
        <v>2397</v>
      </c>
      <c r="D347" s="24" t="s">
        <v>2398</v>
      </c>
      <c r="E347" s="8" t="s">
        <v>2399</v>
      </c>
      <c r="F347" s="25">
        <v>6852.666666666667</v>
      </c>
      <c r="G347" s="43">
        <v>447</v>
      </c>
      <c r="H347" s="23" t="s">
        <v>2400</v>
      </c>
      <c r="I347" s="24" t="s">
        <v>2401</v>
      </c>
      <c r="J347" s="29" t="s">
        <v>2401</v>
      </c>
      <c r="K347" s="24" t="s">
        <v>2401</v>
      </c>
      <c r="L347" s="8" t="s">
        <v>2402</v>
      </c>
      <c r="M347" s="28">
        <v>175.83333333333334</v>
      </c>
      <c r="N347" s="31"/>
      <c r="O347" s="31"/>
      <c r="P347" s="31"/>
      <c r="Q347" s="31"/>
      <c r="R347" s="32"/>
      <c r="S347" s="32"/>
      <c r="T347" s="32"/>
      <c r="U347" s="27">
        <v>2</v>
      </c>
      <c r="V347" s="27">
        <v>1.942</v>
      </c>
      <c r="W347" s="27">
        <v>1.542</v>
      </c>
      <c r="X347" s="28">
        <v>1.828</v>
      </c>
      <c r="Y347" s="50">
        <v>1.971</v>
      </c>
    </row>
    <row r="348" spans="2:20" ht="12.75">
      <c r="B348" s="7">
        <v>4510</v>
      </c>
      <c r="C348" s="23" t="s">
        <v>2403</v>
      </c>
      <c r="D348" s="24" t="s">
        <v>2404</v>
      </c>
      <c r="E348" s="8" t="s">
        <v>2405</v>
      </c>
      <c r="F348" s="25">
        <v>1004</v>
      </c>
      <c r="G348" s="26"/>
      <c r="H348" s="23"/>
      <c r="I348" s="24"/>
      <c r="J348" s="24"/>
      <c r="K348" s="24"/>
      <c r="L348" s="8"/>
      <c r="M348" s="28"/>
      <c r="N348" s="31"/>
      <c r="O348" s="31"/>
      <c r="P348" s="31"/>
      <c r="Q348" s="31"/>
      <c r="R348" s="32"/>
      <c r="S348" s="32"/>
      <c r="T348" s="32"/>
    </row>
    <row r="349" spans="2:20" ht="12.75">
      <c r="B349" s="7">
        <v>4701</v>
      </c>
      <c r="C349" s="23" t="s">
        <v>2406</v>
      </c>
      <c r="D349" s="24" t="s">
        <v>2407</v>
      </c>
      <c r="E349" s="8" t="s">
        <v>674</v>
      </c>
      <c r="F349" s="25">
        <v>772</v>
      </c>
      <c r="G349" s="26"/>
      <c r="H349" s="23"/>
      <c r="I349" s="24"/>
      <c r="J349" s="24"/>
      <c r="K349" s="24"/>
      <c r="L349" s="8"/>
      <c r="M349" s="28"/>
      <c r="N349" s="31"/>
      <c r="O349" s="31"/>
      <c r="P349" s="31"/>
      <c r="Q349" s="31"/>
      <c r="R349" s="32"/>
      <c r="S349" s="32"/>
      <c r="T349" s="32"/>
    </row>
    <row r="350" spans="2:20" ht="24">
      <c r="B350" s="7">
        <v>4271</v>
      </c>
      <c r="C350" s="23" t="s">
        <v>2292</v>
      </c>
      <c r="D350" s="24" t="s">
        <v>2293</v>
      </c>
      <c r="E350" s="8" t="s">
        <v>993</v>
      </c>
      <c r="F350" s="53">
        <v>2504.6666666666665</v>
      </c>
      <c r="G350" s="26">
        <v>288</v>
      </c>
      <c r="H350" s="23" t="s">
        <v>2408</v>
      </c>
      <c r="I350" s="24"/>
      <c r="J350" s="29" t="s">
        <v>2409</v>
      </c>
      <c r="K350" s="24"/>
      <c r="L350" s="8" t="s">
        <v>1140</v>
      </c>
      <c r="M350" s="52">
        <v>50.334</v>
      </c>
      <c r="N350" s="31"/>
      <c r="O350" s="31"/>
      <c r="P350" s="31"/>
      <c r="Q350" s="31"/>
      <c r="R350" s="32"/>
      <c r="S350" s="32"/>
      <c r="T350" s="32"/>
    </row>
    <row r="351" spans="2:20" ht="21">
      <c r="B351" s="7">
        <v>5001</v>
      </c>
      <c r="C351" s="23" t="s">
        <v>2410</v>
      </c>
      <c r="D351" s="24" t="s">
        <v>2411</v>
      </c>
      <c r="E351" s="8" t="s">
        <v>993</v>
      </c>
      <c r="F351" s="25">
        <v>66933.33333333333</v>
      </c>
      <c r="G351" s="26"/>
      <c r="H351" s="23"/>
      <c r="I351" s="24"/>
      <c r="J351" s="24"/>
      <c r="K351" s="24"/>
      <c r="L351" s="8"/>
      <c r="M351" s="28"/>
      <c r="N351" s="31"/>
      <c r="O351" s="31"/>
      <c r="P351" s="31"/>
      <c r="Q351" s="31"/>
      <c r="R351" s="32"/>
      <c r="S351" s="32"/>
      <c r="T351" s="32"/>
    </row>
    <row r="352" spans="2:20" ht="21">
      <c r="B352" s="7">
        <v>5011</v>
      </c>
      <c r="C352" s="23" t="s">
        <v>2412</v>
      </c>
      <c r="D352" s="24" t="s">
        <v>2413</v>
      </c>
      <c r="E352" s="8" t="s">
        <v>993</v>
      </c>
      <c r="F352" s="25">
        <v>412676.6666666667</v>
      </c>
      <c r="G352" s="26"/>
      <c r="H352" s="23"/>
      <c r="I352" s="24"/>
      <c r="J352" s="24"/>
      <c r="K352" s="24"/>
      <c r="L352" s="8"/>
      <c r="M352" s="28"/>
      <c r="N352" s="31"/>
      <c r="O352" s="31"/>
      <c r="P352" s="31"/>
      <c r="Q352" s="31"/>
      <c r="R352" s="32"/>
      <c r="S352" s="32"/>
      <c r="T352" s="32"/>
    </row>
    <row r="353" spans="2:20" ht="21">
      <c r="B353" s="7">
        <v>5021</v>
      </c>
      <c r="C353" s="23" t="s">
        <v>2414</v>
      </c>
      <c r="D353" s="24" t="s">
        <v>2415</v>
      </c>
      <c r="E353" s="8" t="s">
        <v>993</v>
      </c>
      <c r="F353" s="25">
        <v>32286.666666666668</v>
      </c>
      <c r="G353" s="26"/>
      <c r="H353" s="23"/>
      <c r="I353" s="24"/>
      <c r="J353" s="24"/>
      <c r="K353" s="24"/>
      <c r="L353" s="8"/>
      <c r="M353" s="28"/>
      <c r="N353" s="31"/>
      <c r="O353" s="31"/>
      <c r="P353" s="31"/>
      <c r="Q353" s="31"/>
      <c r="R353" s="32"/>
      <c r="S353" s="32"/>
      <c r="T353" s="32"/>
    </row>
    <row r="354" spans="2:20" ht="12.75">
      <c r="B354" s="7">
        <v>5041</v>
      </c>
      <c r="C354" s="23" t="s">
        <v>2416</v>
      </c>
      <c r="D354" s="24" t="s">
        <v>2417</v>
      </c>
      <c r="E354" s="8" t="s">
        <v>674</v>
      </c>
      <c r="F354" s="25">
        <v>187296.66666666666</v>
      </c>
      <c r="G354" s="26"/>
      <c r="H354" s="23"/>
      <c r="I354" s="24"/>
      <c r="J354" s="24"/>
      <c r="K354" s="24"/>
      <c r="L354" s="8"/>
      <c r="M354" s="28"/>
      <c r="N354" s="31"/>
      <c r="O354" s="31"/>
      <c r="P354" s="31"/>
      <c r="Q354" s="31"/>
      <c r="R354" s="32"/>
      <c r="S354" s="32"/>
      <c r="T354" s="32"/>
    </row>
    <row r="355" spans="2:20" ht="21">
      <c r="B355" s="7">
        <v>5061</v>
      </c>
      <c r="C355" s="23" t="s">
        <v>2418</v>
      </c>
      <c r="D355" s="24" t="s">
        <v>2419</v>
      </c>
      <c r="E355" s="8" t="s">
        <v>993</v>
      </c>
      <c r="F355" s="25">
        <v>12959.666666666666</v>
      </c>
      <c r="G355" s="26"/>
      <c r="H355" s="23"/>
      <c r="I355" s="24"/>
      <c r="J355" s="24"/>
      <c r="K355" s="24"/>
      <c r="L355" s="8"/>
      <c r="M355" s="28"/>
      <c r="N355" s="31"/>
      <c r="O355" s="31"/>
      <c r="P355" s="31"/>
      <c r="Q355" s="31"/>
      <c r="R355" s="32"/>
      <c r="S355" s="32"/>
      <c r="T355" s="32"/>
    </row>
    <row r="356" spans="2:20" ht="21">
      <c r="B356" s="7">
        <v>5101</v>
      </c>
      <c r="C356" s="23" t="s">
        <v>2420</v>
      </c>
      <c r="D356" s="24" t="s">
        <v>2421</v>
      </c>
      <c r="E356" s="8" t="s">
        <v>2422</v>
      </c>
      <c r="F356" s="25">
        <v>33990</v>
      </c>
      <c r="G356" s="26">
        <v>194</v>
      </c>
      <c r="H356" s="23" t="s">
        <v>2423</v>
      </c>
      <c r="I356" s="29" t="s">
        <v>2424</v>
      </c>
      <c r="J356" s="29" t="s">
        <v>2424</v>
      </c>
      <c r="K356" s="24" t="s">
        <v>535</v>
      </c>
      <c r="L356" s="8" t="s">
        <v>2425</v>
      </c>
      <c r="M356" s="28">
        <v>641.8866666666667</v>
      </c>
      <c r="N356" s="31"/>
      <c r="O356" s="31"/>
      <c r="P356" s="31"/>
      <c r="Q356" s="31"/>
      <c r="R356" s="32"/>
      <c r="S356" s="32"/>
      <c r="T356" s="32"/>
    </row>
    <row r="357" spans="2:20" ht="21">
      <c r="B357" s="7">
        <v>5102</v>
      </c>
      <c r="C357" s="23" t="s">
        <v>2420</v>
      </c>
      <c r="D357" s="24" t="s">
        <v>2426</v>
      </c>
      <c r="E357" s="8" t="s">
        <v>2422</v>
      </c>
      <c r="F357" s="25">
        <v>49660</v>
      </c>
      <c r="G357" s="26">
        <v>194</v>
      </c>
      <c r="H357" s="23" t="s">
        <v>2423</v>
      </c>
      <c r="I357" s="29" t="s">
        <v>2424</v>
      </c>
      <c r="J357" s="29" t="s">
        <v>2424</v>
      </c>
      <c r="K357" s="24" t="s">
        <v>535</v>
      </c>
      <c r="L357" s="8" t="s">
        <v>2425</v>
      </c>
      <c r="M357" s="28">
        <v>641.8866666666667</v>
      </c>
      <c r="N357" s="31"/>
      <c r="O357" s="31"/>
      <c r="P357" s="31"/>
      <c r="Q357" s="31"/>
      <c r="R357" s="32"/>
      <c r="S357" s="32"/>
      <c r="T357" s="32"/>
    </row>
    <row r="358" spans="2:20" ht="21">
      <c r="B358" s="7">
        <v>5111</v>
      </c>
      <c r="C358" s="23" t="s">
        <v>2427</v>
      </c>
      <c r="D358" s="24" t="s">
        <v>2428</v>
      </c>
      <c r="E358" s="8" t="s">
        <v>2422</v>
      </c>
      <c r="F358" s="25">
        <v>36036.666666666664</v>
      </c>
      <c r="G358" s="43">
        <v>197</v>
      </c>
      <c r="H358" s="23" t="s">
        <v>2429</v>
      </c>
      <c r="I358" s="24" t="s">
        <v>2430</v>
      </c>
      <c r="J358" s="29" t="s">
        <v>2431</v>
      </c>
      <c r="K358" s="24" t="s">
        <v>535</v>
      </c>
      <c r="L358" s="8" t="s">
        <v>2425</v>
      </c>
      <c r="M358" s="28">
        <v>114.5</v>
      </c>
      <c r="N358" s="31"/>
      <c r="O358" s="31"/>
      <c r="P358" s="31"/>
      <c r="Q358" s="31"/>
      <c r="R358" s="32"/>
      <c r="S358" s="32"/>
      <c r="T358" s="32"/>
    </row>
    <row r="359" spans="2:20" ht="21">
      <c r="B359" s="7">
        <v>5121</v>
      </c>
      <c r="C359" s="23" t="s">
        <v>2432</v>
      </c>
      <c r="D359" s="24" t="s">
        <v>2433</v>
      </c>
      <c r="E359" s="8" t="s">
        <v>674</v>
      </c>
      <c r="F359" s="25">
        <v>12593.333333333334</v>
      </c>
      <c r="G359" s="26">
        <v>193</v>
      </c>
      <c r="H359" s="23" t="s">
        <v>2434</v>
      </c>
      <c r="I359" s="29" t="s">
        <v>2435</v>
      </c>
      <c r="J359" s="29" t="s">
        <v>2436</v>
      </c>
      <c r="K359" s="24" t="s">
        <v>535</v>
      </c>
      <c r="L359" s="8" t="s">
        <v>871</v>
      </c>
      <c r="M359" s="28">
        <v>80.43299999999999</v>
      </c>
      <c r="N359" s="31"/>
      <c r="O359" s="31"/>
      <c r="P359" s="31"/>
      <c r="Q359" s="31"/>
      <c r="R359" s="32"/>
      <c r="S359" s="32"/>
      <c r="T359" s="32"/>
    </row>
    <row r="360" spans="2:20" ht="21">
      <c r="B360" s="7">
        <v>5122</v>
      </c>
      <c r="C360" s="23" t="s">
        <v>2437</v>
      </c>
      <c r="D360" s="24" t="s">
        <v>2438</v>
      </c>
      <c r="E360" s="8" t="s">
        <v>674</v>
      </c>
      <c r="F360" s="25">
        <v>9661.333333333334</v>
      </c>
      <c r="G360" s="26"/>
      <c r="H360" s="23"/>
      <c r="I360" s="24"/>
      <c r="J360" s="24"/>
      <c r="K360" s="24"/>
      <c r="L360" s="8"/>
      <c r="M360" s="28"/>
      <c r="N360" s="31"/>
      <c r="O360" s="31"/>
      <c r="P360" s="31"/>
      <c r="Q360" s="31"/>
      <c r="R360" s="32"/>
      <c r="S360" s="32"/>
      <c r="T360" s="32"/>
    </row>
    <row r="361" spans="2:20" ht="21">
      <c r="B361" s="7">
        <v>5123</v>
      </c>
      <c r="C361" s="23" t="s">
        <v>2432</v>
      </c>
      <c r="D361" s="24" t="s">
        <v>2439</v>
      </c>
      <c r="E361" s="8" t="s">
        <v>674</v>
      </c>
      <c r="F361" s="25">
        <v>6337.666666666667</v>
      </c>
      <c r="G361" s="26"/>
      <c r="H361" s="23"/>
      <c r="I361" s="24"/>
      <c r="J361" s="24"/>
      <c r="K361" s="24"/>
      <c r="L361" s="8"/>
      <c r="M361" s="28"/>
      <c r="N361" s="31"/>
      <c r="O361" s="31"/>
      <c r="P361" s="31"/>
      <c r="Q361" s="31"/>
      <c r="R361" s="32"/>
      <c r="S361" s="32"/>
      <c r="T361" s="32"/>
    </row>
    <row r="362" spans="2:20" ht="24">
      <c r="B362" s="7">
        <v>5131</v>
      </c>
      <c r="C362" s="23" t="s">
        <v>2440</v>
      </c>
      <c r="D362" s="24" t="s">
        <v>2441</v>
      </c>
      <c r="E362" s="8" t="s">
        <v>2422</v>
      </c>
      <c r="F362" s="25">
        <v>58210</v>
      </c>
      <c r="G362" s="26">
        <v>196</v>
      </c>
      <c r="H362" s="23" t="s">
        <v>2442</v>
      </c>
      <c r="I362" s="24" t="s">
        <v>2430</v>
      </c>
      <c r="J362" s="29" t="s">
        <v>33</v>
      </c>
      <c r="K362" s="24" t="s">
        <v>535</v>
      </c>
      <c r="L362" s="8" t="s">
        <v>2425</v>
      </c>
      <c r="M362" s="28">
        <v>234.273</v>
      </c>
      <c r="N362" s="31"/>
      <c r="O362" s="31"/>
      <c r="P362" s="31"/>
      <c r="Q362" s="31"/>
      <c r="R362" s="32"/>
      <c r="S362" s="32"/>
      <c r="T362" s="32"/>
    </row>
    <row r="363" spans="2:20" ht="32.25">
      <c r="B363" s="7">
        <v>5141</v>
      </c>
      <c r="C363" s="23" t="s">
        <v>34</v>
      </c>
      <c r="D363" s="24" t="s">
        <v>35</v>
      </c>
      <c r="E363" s="8" t="s">
        <v>2422</v>
      </c>
      <c r="F363" s="25">
        <v>31176.666666666668</v>
      </c>
      <c r="G363" s="26"/>
      <c r="H363" s="23"/>
      <c r="I363" s="24"/>
      <c r="J363" s="24"/>
      <c r="K363" s="24"/>
      <c r="L363" s="8"/>
      <c r="M363" s="28"/>
      <c r="N363" s="31"/>
      <c r="O363" s="31"/>
      <c r="P363" s="31"/>
      <c r="Q363" s="31"/>
      <c r="R363" s="32"/>
      <c r="S363" s="32"/>
      <c r="T363" s="32"/>
    </row>
    <row r="364" spans="2:20" ht="21">
      <c r="B364" s="7">
        <v>5151</v>
      </c>
      <c r="C364" s="23" t="s">
        <v>36</v>
      </c>
      <c r="D364" s="24" t="s">
        <v>37</v>
      </c>
      <c r="E364" s="8" t="s">
        <v>2422</v>
      </c>
      <c r="F364" s="25">
        <v>26763.333333333332</v>
      </c>
      <c r="G364" s="26"/>
      <c r="H364" s="23"/>
      <c r="I364" s="24"/>
      <c r="J364" s="24"/>
      <c r="K364" s="24"/>
      <c r="L364" s="8"/>
      <c r="M364" s="28"/>
      <c r="N364" s="31"/>
      <c r="O364" s="31"/>
      <c r="P364" s="31"/>
      <c r="Q364" s="31"/>
      <c r="R364" s="32"/>
      <c r="S364" s="32"/>
      <c r="T364" s="32"/>
    </row>
    <row r="365" spans="2:20" ht="24">
      <c r="B365" s="7">
        <v>5162</v>
      </c>
      <c r="C365" s="23" t="s">
        <v>38</v>
      </c>
      <c r="D365" s="24" t="s">
        <v>39</v>
      </c>
      <c r="E365" s="8" t="s">
        <v>2422</v>
      </c>
      <c r="F365" s="25">
        <v>40266.666666666664</v>
      </c>
      <c r="G365" s="26"/>
      <c r="H365" s="23"/>
      <c r="I365" s="24"/>
      <c r="J365" s="24"/>
      <c r="K365" s="24"/>
      <c r="L365" s="8"/>
      <c r="M365" s="28"/>
      <c r="N365" s="31"/>
      <c r="O365" s="31"/>
      <c r="P365" s="31"/>
      <c r="Q365" s="31"/>
      <c r="R365" s="32"/>
      <c r="S365" s="32"/>
      <c r="T365" s="32"/>
    </row>
    <row r="366" spans="2:20" ht="12.75">
      <c r="B366" s="7">
        <v>5165</v>
      </c>
      <c r="C366" s="23" t="s">
        <v>40</v>
      </c>
      <c r="D366" s="24" t="s">
        <v>41</v>
      </c>
      <c r="E366" s="8" t="s">
        <v>2422</v>
      </c>
      <c r="F366" s="25">
        <v>37720</v>
      </c>
      <c r="G366" s="26"/>
      <c r="H366" s="23"/>
      <c r="I366" s="24"/>
      <c r="J366" s="24"/>
      <c r="K366" s="24"/>
      <c r="L366" s="8"/>
      <c r="M366" s="28"/>
      <c r="N366" s="31"/>
      <c r="O366" s="31"/>
      <c r="P366" s="31"/>
      <c r="Q366" s="31"/>
      <c r="R366" s="32"/>
      <c r="S366" s="32"/>
      <c r="T366" s="32"/>
    </row>
    <row r="367" spans="2:20" ht="21">
      <c r="B367" s="7">
        <v>5166</v>
      </c>
      <c r="C367" s="23" t="s">
        <v>42</v>
      </c>
      <c r="D367" s="24" t="s">
        <v>43</v>
      </c>
      <c r="E367" s="8" t="s">
        <v>2422</v>
      </c>
      <c r="F367" s="25">
        <v>27880</v>
      </c>
      <c r="G367" s="26"/>
      <c r="H367" s="23"/>
      <c r="I367" s="24"/>
      <c r="J367" s="24"/>
      <c r="K367" s="24"/>
      <c r="L367" s="8"/>
      <c r="M367" s="28"/>
      <c r="N367" s="31"/>
      <c r="O367" s="31"/>
      <c r="P367" s="31"/>
      <c r="Q367" s="31"/>
      <c r="R367" s="32"/>
      <c r="S367" s="32"/>
      <c r="T367" s="32"/>
    </row>
    <row r="368" spans="2:20" ht="21">
      <c r="B368" s="7">
        <v>5161</v>
      </c>
      <c r="C368" s="23" t="s">
        <v>44</v>
      </c>
      <c r="D368" s="24" t="s">
        <v>45</v>
      </c>
      <c r="E368" s="8" t="s">
        <v>2422</v>
      </c>
      <c r="F368" s="25">
        <v>19040</v>
      </c>
      <c r="G368" s="26"/>
      <c r="H368" s="23"/>
      <c r="I368" s="24"/>
      <c r="J368" s="29"/>
      <c r="K368" s="24"/>
      <c r="L368" s="8"/>
      <c r="M368" s="28"/>
      <c r="N368" s="31"/>
      <c r="O368" s="31"/>
      <c r="P368" s="31"/>
      <c r="Q368" s="31"/>
      <c r="R368" s="32"/>
      <c r="S368" s="32"/>
      <c r="T368" s="32"/>
    </row>
    <row r="369" spans="2:20" ht="24">
      <c r="B369" s="7">
        <v>5163</v>
      </c>
      <c r="C369" s="23" t="s">
        <v>46</v>
      </c>
      <c r="D369" s="24" t="s">
        <v>47</v>
      </c>
      <c r="E369" s="8" t="s">
        <v>2422</v>
      </c>
      <c r="F369" s="25">
        <v>25676.666666666668</v>
      </c>
      <c r="G369" s="26"/>
      <c r="H369" s="23"/>
      <c r="I369" s="24"/>
      <c r="J369" s="24"/>
      <c r="K369" s="24"/>
      <c r="L369" s="8"/>
      <c r="M369" s="28"/>
      <c r="N369" s="31"/>
      <c r="O369" s="31"/>
      <c r="P369" s="31"/>
      <c r="Q369" s="31"/>
      <c r="R369" s="32"/>
      <c r="S369" s="32"/>
      <c r="T369" s="32"/>
    </row>
    <row r="370" spans="2:20" ht="24">
      <c r="B370" s="7">
        <v>5164</v>
      </c>
      <c r="C370" s="23" t="s">
        <v>48</v>
      </c>
      <c r="D370" s="24" t="s">
        <v>49</v>
      </c>
      <c r="E370" s="8" t="s">
        <v>2422</v>
      </c>
      <c r="F370" s="25">
        <v>27570</v>
      </c>
      <c r="G370" s="26">
        <v>199</v>
      </c>
      <c r="H370" s="23" t="s">
        <v>50</v>
      </c>
      <c r="I370" s="24" t="s">
        <v>51</v>
      </c>
      <c r="J370" s="29" t="s">
        <v>52</v>
      </c>
      <c r="K370" s="24" t="s">
        <v>535</v>
      </c>
      <c r="L370" s="8" t="s">
        <v>2425</v>
      </c>
      <c r="M370" s="28">
        <v>212.7225</v>
      </c>
      <c r="N370" s="31"/>
      <c r="O370" s="31"/>
      <c r="P370" s="31"/>
      <c r="Q370" s="31"/>
      <c r="R370" s="32"/>
      <c r="S370" s="32"/>
      <c r="T370" s="32"/>
    </row>
    <row r="371" spans="2:20" ht="21">
      <c r="B371" s="7">
        <v>5169</v>
      </c>
      <c r="C371" s="23" t="s">
        <v>53</v>
      </c>
      <c r="D371" s="24" t="s">
        <v>54</v>
      </c>
      <c r="E371" s="8" t="s">
        <v>993</v>
      </c>
      <c r="F371" s="25">
        <v>10393.333333333334</v>
      </c>
      <c r="G371" s="26"/>
      <c r="H371" s="23"/>
      <c r="I371" s="29"/>
      <c r="J371" s="29"/>
      <c r="K371" s="24"/>
      <c r="L371" s="8"/>
      <c r="M371" s="28"/>
      <c r="N371" s="31"/>
      <c r="O371" s="31"/>
      <c r="P371" s="31"/>
      <c r="Q371" s="31"/>
      <c r="R371" s="32"/>
      <c r="S371" s="32"/>
      <c r="T371" s="32"/>
    </row>
    <row r="372" spans="2:20" ht="32.25">
      <c r="B372" s="7">
        <v>5171</v>
      </c>
      <c r="C372" s="23" t="s">
        <v>55</v>
      </c>
      <c r="D372" s="24" t="s">
        <v>56</v>
      </c>
      <c r="E372" s="8" t="s">
        <v>993</v>
      </c>
      <c r="F372" s="25">
        <v>9005.666666666666</v>
      </c>
      <c r="G372" s="26"/>
      <c r="H372" s="23"/>
      <c r="I372" s="24"/>
      <c r="J372" s="24"/>
      <c r="K372" s="24"/>
      <c r="L372" s="8"/>
      <c r="M372" s="28"/>
      <c r="N372" s="31"/>
      <c r="O372" s="31"/>
      <c r="P372" s="31"/>
      <c r="Q372" s="31"/>
      <c r="R372" s="32"/>
      <c r="S372" s="32"/>
      <c r="T372" s="32"/>
    </row>
    <row r="373" spans="2:20" ht="21">
      <c r="B373" s="7">
        <v>5172</v>
      </c>
      <c r="C373" s="23" t="s">
        <v>57</v>
      </c>
      <c r="D373" s="24" t="s">
        <v>58</v>
      </c>
      <c r="E373" s="8" t="s">
        <v>993</v>
      </c>
      <c r="F373" s="25">
        <v>10259.333333333334</v>
      </c>
      <c r="G373" s="26">
        <v>200</v>
      </c>
      <c r="H373" s="23" t="s">
        <v>59</v>
      </c>
      <c r="I373" s="29" t="s">
        <v>60</v>
      </c>
      <c r="J373" s="29" t="s">
        <v>61</v>
      </c>
      <c r="K373" s="24" t="s">
        <v>535</v>
      </c>
      <c r="L373" s="8" t="s">
        <v>1140</v>
      </c>
      <c r="M373" s="28">
        <v>100.65266666666666</v>
      </c>
      <c r="N373" s="31"/>
      <c r="O373" s="31"/>
      <c r="P373" s="31"/>
      <c r="Q373" s="31"/>
      <c r="R373" s="32"/>
      <c r="S373" s="32"/>
      <c r="T373" s="32"/>
    </row>
    <row r="374" spans="2:20" ht="24">
      <c r="B374" s="7">
        <v>5179</v>
      </c>
      <c r="C374" s="23" t="s">
        <v>62</v>
      </c>
      <c r="D374" s="24" t="s">
        <v>63</v>
      </c>
      <c r="E374" s="8" t="s">
        <v>674</v>
      </c>
      <c r="F374" s="25">
        <v>6444.333333333333</v>
      </c>
      <c r="G374" s="26"/>
      <c r="H374" s="23"/>
      <c r="I374" s="24"/>
      <c r="J374" s="24"/>
      <c r="K374" s="24"/>
      <c r="L374" s="8"/>
      <c r="M374" s="28"/>
      <c r="N374" s="31"/>
      <c r="O374" s="31"/>
      <c r="P374" s="31"/>
      <c r="Q374" s="31"/>
      <c r="R374" s="32"/>
      <c r="S374" s="32"/>
      <c r="T374" s="32"/>
    </row>
    <row r="375" spans="2:20" ht="12.75">
      <c r="B375" s="7">
        <v>5181</v>
      </c>
      <c r="C375" s="23" t="s">
        <v>64</v>
      </c>
      <c r="D375" s="24" t="s">
        <v>65</v>
      </c>
      <c r="E375" s="8" t="s">
        <v>674</v>
      </c>
      <c r="F375" s="25">
        <v>12613.333333333334</v>
      </c>
      <c r="G375" s="26"/>
      <c r="H375" s="23"/>
      <c r="I375" s="24"/>
      <c r="J375" s="24"/>
      <c r="K375" s="24"/>
      <c r="L375" s="8"/>
      <c r="M375" s="28"/>
      <c r="N375" s="31"/>
      <c r="O375" s="31"/>
      <c r="P375" s="31"/>
      <c r="Q375" s="31"/>
      <c r="R375" s="32"/>
      <c r="S375" s="32"/>
      <c r="T375" s="32"/>
    </row>
    <row r="376" spans="2:20" ht="21">
      <c r="B376" s="7">
        <v>5182</v>
      </c>
      <c r="C376" s="23" t="s">
        <v>66</v>
      </c>
      <c r="D376" s="24" t="s">
        <v>67</v>
      </c>
      <c r="E376" s="8" t="s">
        <v>2422</v>
      </c>
      <c r="F376" s="25">
        <v>58363.333333333336</v>
      </c>
      <c r="G376" s="26"/>
      <c r="H376" s="23"/>
      <c r="I376" s="24"/>
      <c r="J376" s="24"/>
      <c r="K376" s="24"/>
      <c r="L376" s="8"/>
      <c r="M376" s="28"/>
      <c r="N376" s="31"/>
      <c r="O376" s="31"/>
      <c r="P376" s="31"/>
      <c r="Q376" s="31"/>
      <c r="R376" s="32"/>
      <c r="S376" s="32"/>
      <c r="T376" s="32"/>
    </row>
    <row r="377" spans="2:20" ht="21">
      <c r="B377" s="7">
        <v>5183</v>
      </c>
      <c r="C377" s="23" t="s">
        <v>68</v>
      </c>
      <c r="D377" s="24" t="s">
        <v>69</v>
      </c>
      <c r="E377" s="8" t="s">
        <v>2422</v>
      </c>
      <c r="F377" s="25">
        <v>25463.333333333332</v>
      </c>
      <c r="G377" s="26"/>
      <c r="H377" s="23"/>
      <c r="I377" s="24"/>
      <c r="J377" s="29"/>
      <c r="K377" s="24"/>
      <c r="L377" s="8"/>
      <c r="M377" s="28"/>
      <c r="N377" s="31"/>
      <c r="O377" s="31"/>
      <c r="P377" s="31"/>
      <c r="Q377" s="31"/>
      <c r="R377" s="32"/>
      <c r="S377" s="32"/>
      <c r="T377" s="32"/>
    </row>
    <row r="378" spans="2:20" ht="21">
      <c r="B378" s="7">
        <v>5184</v>
      </c>
      <c r="C378" s="23" t="s">
        <v>70</v>
      </c>
      <c r="D378" s="24" t="s">
        <v>71</v>
      </c>
      <c r="E378" s="8" t="s">
        <v>2422</v>
      </c>
      <c r="F378" s="25">
        <v>29953.333333333332</v>
      </c>
      <c r="G378" s="26"/>
      <c r="H378" s="23"/>
      <c r="I378" s="24"/>
      <c r="J378" s="24"/>
      <c r="K378" s="24"/>
      <c r="L378" s="8"/>
      <c r="M378" s="28"/>
      <c r="N378" s="31"/>
      <c r="O378" s="31"/>
      <c r="P378" s="31"/>
      <c r="Q378" s="31"/>
      <c r="R378" s="32"/>
      <c r="S378" s="32"/>
      <c r="T378" s="32"/>
    </row>
    <row r="379" spans="2:20" ht="21">
      <c r="B379" s="7">
        <v>5191</v>
      </c>
      <c r="C379" s="23" t="s">
        <v>72</v>
      </c>
      <c r="D379" s="24" t="s">
        <v>73</v>
      </c>
      <c r="E379" s="8" t="s">
        <v>674</v>
      </c>
      <c r="F379" s="25">
        <v>3345</v>
      </c>
      <c r="G379" s="26"/>
      <c r="H379" s="23"/>
      <c r="I379" s="24"/>
      <c r="J379" s="24"/>
      <c r="K379" s="24"/>
      <c r="L379" s="8"/>
      <c r="M379" s="28"/>
      <c r="N379" s="31"/>
      <c r="O379" s="31"/>
      <c r="P379" s="31"/>
      <c r="Q379" s="31"/>
      <c r="R379" s="32"/>
      <c r="S379" s="32"/>
      <c r="T379" s="32"/>
    </row>
    <row r="380" spans="2:20" ht="24">
      <c r="B380" s="7">
        <v>5192</v>
      </c>
      <c r="C380" s="23" t="s">
        <v>74</v>
      </c>
      <c r="D380" s="24" t="s">
        <v>75</v>
      </c>
      <c r="E380" s="8" t="s">
        <v>993</v>
      </c>
      <c r="F380" s="25">
        <v>3535</v>
      </c>
      <c r="G380" s="26"/>
      <c r="H380" s="23"/>
      <c r="I380" s="24"/>
      <c r="J380" s="24"/>
      <c r="K380" s="24"/>
      <c r="L380" s="8"/>
      <c r="M380" s="28"/>
      <c r="N380" s="31"/>
      <c r="O380" s="31"/>
      <c r="P380" s="31"/>
      <c r="Q380" s="31"/>
      <c r="R380" s="32"/>
      <c r="S380" s="32"/>
      <c r="T380" s="32"/>
    </row>
    <row r="381" spans="2:20" ht="24">
      <c r="B381" s="7">
        <v>5194</v>
      </c>
      <c r="C381" s="23" t="s">
        <v>76</v>
      </c>
      <c r="D381" s="24" t="s">
        <v>77</v>
      </c>
      <c r="E381" s="8" t="s">
        <v>993</v>
      </c>
      <c r="F381" s="25">
        <v>3647.6666666666665</v>
      </c>
      <c r="G381" s="26"/>
      <c r="H381" s="23"/>
      <c r="I381" s="24"/>
      <c r="J381" s="24"/>
      <c r="K381" s="24"/>
      <c r="L381" s="8"/>
      <c r="M381" s="28"/>
      <c r="N381" s="31"/>
      <c r="O381" s="31"/>
      <c r="P381" s="31"/>
      <c r="Q381" s="31"/>
      <c r="R381" s="32"/>
      <c r="S381" s="32"/>
      <c r="T381" s="32"/>
    </row>
    <row r="382" spans="2:20" ht="21">
      <c r="B382" s="7">
        <v>5193</v>
      </c>
      <c r="C382" s="23" t="s">
        <v>78</v>
      </c>
      <c r="D382" s="24" t="s">
        <v>79</v>
      </c>
      <c r="E382" s="8" t="s">
        <v>2422</v>
      </c>
      <c r="F382" s="25">
        <v>4609.666666666667</v>
      </c>
      <c r="G382" s="26"/>
      <c r="H382" s="23"/>
      <c r="I382" s="24"/>
      <c r="J382" s="29"/>
      <c r="K382" s="24"/>
      <c r="L382" s="8"/>
      <c r="M382" s="28"/>
      <c r="N382" s="31"/>
      <c r="O382" s="31"/>
      <c r="P382" s="31"/>
      <c r="Q382" s="31"/>
      <c r="R382" s="32"/>
      <c r="S382" s="32"/>
      <c r="T382" s="32"/>
    </row>
    <row r="383" spans="2:25" ht="21">
      <c r="B383" s="7">
        <v>5202</v>
      </c>
      <c r="C383" s="23" t="s">
        <v>80</v>
      </c>
      <c r="D383" s="24" t="s">
        <v>81</v>
      </c>
      <c r="E383" s="8" t="s">
        <v>993</v>
      </c>
      <c r="F383" s="25">
        <v>4146</v>
      </c>
      <c r="G383" s="43">
        <v>192</v>
      </c>
      <c r="H383" s="23" t="s">
        <v>82</v>
      </c>
      <c r="I383" s="29" t="s">
        <v>83</v>
      </c>
      <c r="J383" s="29" t="s">
        <v>83</v>
      </c>
      <c r="K383" s="24" t="s">
        <v>84</v>
      </c>
      <c r="L383" s="8" t="s">
        <v>1140</v>
      </c>
      <c r="M383" s="28">
        <v>63.29900000000001</v>
      </c>
      <c r="N383" s="31"/>
      <c r="O383" s="31"/>
      <c r="P383" s="31"/>
      <c r="Q383" s="31"/>
      <c r="R383" s="32"/>
      <c r="S383" s="32"/>
      <c r="T383" s="32"/>
      <c r="U383" s="27">
        <v>95</v>
      </c>
      <c r="V383" s="27">
        <v>64.688</v>
      </c>
      <c r="W383" s="27">
        <v>81.611</v>
      </c>
      <c r="X383" s="28">
        <v>80.43299999999999</v>
      </c>
      <c r="Y383" s="50">
        <v>79.844</v>
      </c>
    </row>
    <row r="384" spans="2:20" ht="21">
      <c r="B384" s="7">
        <v>5203</v>
      </c>
      <c r="C384" s="23" t="s">
        <v>80</v>
      </c>
      <c r="D384" s="24" t="s">
        <v>85</v>
      </c>
      <c r="E384" s="8" t="s">
        <v>993</v>
      </c>
      <c r="F384" s="25">
        <v>4859.333333333333</v>
      </c>
      <c r="G384" s="26"/>
      <c r="H384" s="23"/>
      <c r="I384" s="24"/>
      <c r="J384" s="24"/>
      <c r="K384" s="24"/>
      <c r="L384" s="8"/>
      <c r="M384" s="28"/>
      <c r="N384" s="31"/>
      <c r="O384" s="31"/>
      <c r="P384" s="31"/>
      <c r="Q384" s="31"/>
      <c r="R384" s="32"/>
      <c r="S384" s="32"/>
      <c r="T384" s="32"/>
    </row>
    <row r="385" spans="2:20" ht="24">
      <c r="B385" s="7">
        <v>5211</v>
      </c>
      <c r="C385" s="23" t="s">
        <v>86</v>
      </c>
      <c r="D385" s="24" t="s">
        <v>87</v>
      </c>
      <c r="E385" s="8" t="s">
        <v>993</v>
      </c>
      <c r="F385" s="25">
        <v>7178.333333333333</v>
      </c>
      <c r="G385" s="26"/>
      <c r="H385" s="23"/>
      <c r="I385" s="24"/>
      <c r="J385" s="24"/>
      <c r="K385" s="24"/>
      <c r="L385" s="8"/>
      <c r="M385" s="28"/>
      <c r="N385" s="31"/>
      <c r="O385" s="31"/>
      <c r="P385" s="31"/>
      <c r="Q385" s="31"/>
      <c r="R385" s="32"/>
      <c r="S385" s="32"/>
      <c r="T385" s="32"/>
    </row>
    <row r="386" spans="2:20" ht="24">
      <c r="B386" s="7">
        <v>5212</v>
      </c>
      <c r="C386" s="23" t="s">
        <v>88</v>
      </c>
      <c r="D386" s="24" t="s">
        <v>89</v>
      </c>
      <c r="E386" s="8" t="s">
        <v>993</v>
      </c>
      <c r="F386" s="25">
        <v>6771.333333333333</v>
      </c>
      <c r="G386" s="26">
        <v>252</v>
      </c>
      <c r="H386" s="23" t="s">
        <v>90</v>
      </c>
      <c r="I386" s="24" t="s">
        <v>91</v>
      </c>
      <c r="J386" s="29" t="s">
        <v>92</v>
      </c>
      <c r="K386" s="24"/>
      <c r="L386" s="8" t="s">
        <v>1140</v>
      </c>
      <c r="M386" s="28">
        <v>9.4855</v>
      </c>
      <c r="N386" s="31"/>
      <c r="O386" s="31"/>
      <c r="P386" s="31"/>
      <c r="Q386" s="31"/>
      <c r="R386" s="32"/>
      <c r="S386" s="32"/>
      <c r="T386" s="32"/>
    </row>
    <row r="387" spans="2:20" ht="21">
      <c r="B387" s="7">
        <v>5221</v>
      </c>
      <c r="C387" s="23" t="s">
        <v>93</v>
      </c>
      <c r="D387" s="24" t="s">
        <v>94</v>
      </c>
      <c r="E387" s="8" t="s">
        <v>993</v>
      </c>
      <c r="F387" s="25">
        <v>8088.333333333333</v>
      </c>
      <c r="G387" s="26">
        <v>198</v>
      </c>
      <c r="H387" s="23" t="s">
        <v>95</v>
      </c>
      <c r="I387" s="24" t="s">
        <v>96</v>
      </c>
      <c r="J387" s="29" t="s">
        <v>97</v>
      </c>
      <c r="K387" s="24" t="s">
        <v>98</v>
      </c>
      <c r="L387" s="8" t="s">
        <v>2425</v>
      </c>
      <c r="M387" s="28">
        <v>154.83333333333334</v>
      </c>
      <c r="N387" s="31"/>
      <c r="O387" s="31"/>
      <c r="P387" s="31"/>
      <c r="Q387" s="31"/>
      <c r="R387" s="32"/>
      <c r="S387" s="32"/>
      <c r="T387" s="32"/>
    </row>
    <row r="388" spans="2:20" ht="21">
      <c r="B388" s="7">
        <v>5231</v>
      </c>
      <c r="C388" s="23" t="s">
        <v>99</v>
      </c>
      <c r="D388" s="24" t="s">
        <v>100</v>
      </c>
      <c r="E388" s="8" t="s">
        <v>993</v>
      </c>
      <c r="F388" s="25">
        <v>8490.333333333334</v>
      </c>
      <c r="G388" s="26"/>
      <c r="H388" s="23"/>
      <c r="I388" s="24"/>
      <c r="J388" s="24"/>
      <c r="K388" s="24"/>
      <c r="L388" s="8"/>
      <c r="M388" s="28"/>
      <c r="N388" s="31"/>
      <c r="O388" s="31"/>
      <c r="P388" s="31"/>
      <c r="Q388" s="31"/>
      <c r="R388" s="32"/>
      <c r="S388" s="32"/>
      <c r="T388" s="32"/>
    </row>
    <row r="389" spans="2:20" ht="21">
      <c r="B389" s="7">
        <v>5232</v>
      </c>
      <c r="C389" s="23" t="s">
        <v>101</v>
      </c>
      <c r="D389" s="24" t="s">
        <v>102</v>
      </c>
      <c r="E389" s="8" t="s">
        <v>993</v>
      </c>
      <c r="F389" s="25">
        <v>6941.333333333333</v>
      </c>
      <c r="G389" s="26"/>
      <c r="H389" s="23"/>
      <c r="I389" s="24"/>
      <c r="J389" s="24"/>
      <c r="K389" s="24"/>
      <c r="L389" s="8"/>
      <c r="M389" s="28"/>
      <c r="N389" s="31"/>
      <c r="O389" s="31"/>
      <c r="P389" s="31"/>
      <c r="Q389" s="31"/>
      <c r="R389" s="32"/>
      <c r="S389" s="32"/>
      <c r="T389" s="32"/>
    </row>
    <row r="390" spans="2:20" ht="21">
      <c r="B390" s="7">
        <v>5233</v>
      </c>
      <c r="C390" s="23" t="s">
        <v>103</v>
      </c>
      <c r="D390" s="24" t="s">
        <v>104</v>
      </c>
      <c r="E390" s="8" t="s">
        <v>993</v>
      </c>
      <c r="F390" s="25">
        <v>4708.333333333333</v>
      </c>
      <c r="G390" s="26"/>
      <c r="H390" s="23"/>
      <c r="I390" s="24"/>
      <c r="J390" s="24"/>
      <c r="K390" s="24"/>
      <c r="L390" s="8"/>
      <c r="M390" s="28"/>
      <c r="N390" s="31"/>
      <c r="O390" s="31"/>
      <c r="P390" s="31"/>
      <c r="Q390" s="31"/>
      <c r="R390" s="32"/>
      <c r="S390" s="32"/>
      <c r="T390" s="32"/>
    </row>
    <row r="391" spans="2:20" ht="21">
      <c r="B391" s="7">
        <v>5234</v>
      </c>
      <c r="C391" s="23" t="s">
        <v>105</v>
      </c>
      <c r="D391" s="24" t="s">
        <v>106</v>
      </c>
      <c r="E391" s="8" t="s">
        <v>993</v>
      </c>
      <c r="F391" s="25">
        <v>3183.6666666666665</v>
      </c>
      <c r="G391" s="26"/>
      <c r="H391" s="23"/>
      <c r="I391" s="24"/>
      <c r="J391" s="24"/>
      <c r="K391" s="24"/>
      <c r="L391" s="8"/>
      <c r="M391" s="28"/>
      <c r="N391" s="31"/>
      <c r="O391" s="31"/>
      <c r="P391" s="31"/>
      <c r="Q391" s="31"/>
      <c r="R391" s="32"/>
      <c r="S391" s="32"/>
      <c r="T391" s="32"/>
    </row>
    <row r="392" spans="2:20" ht="21">
      <c r="B392" s="7">
        <v>5241</v>
      </c>
      <c r="C392" s="23" t="s">
        <v>107</v>
      </c>
      <c r="D392" s="24" t="s">
        <v>108</v>
      </c>
      <c r="E392" s="8" t="s">
        <v>993</v>
      </c>
      <c r="F392" s="25">
        <v>7962</v>
      </c>
      <c r="G392" s="26"/>
      <c r="H392" s="23"/>
      <c r="I392" s="24"/>
      <c r="J392" s="24"/>
      <c r="K392" s="24"/>
      <c r="L392" s="8"/>
      <c r="M392" s="28"/>
      <c r="N392" s="31"/>
      <c r="O392" s="31"/>
      <c r="P392" s="31"/>
      <c r="Q392" s="31"/>
      <c r="R392" s="32"/>
      <c r="S392" s="32"/>
      <c r="T392" s="32"/>
    </row>
    <row r="393" spans="2:20" ht="32.25">
      <c r="B393" s="7">
        <v>5242</v>
      </c>
      <c r="C393" s="23" t="s">
        <v>109</v>
      </c>
      <c r="D393" s="24" t="s">
        <v>110</v>
      </c>
      <c r="E393" s="8" t="s">
        <v>993</v>
      </c>
      <c r="F393" s="25">
        <v>7134.333333333333</v>
      </c>
      <c r="G393" s="26"/>
      <c r="H393" s="23"/>
      <c r="I393" s="24"/>
      <c r="J393" s="24"/>
      <c r="K393" s="24"/>
      <c r="L393" s="8"/>
      <c r="M393" s="28"/>
      <c r="N393" s="31"/>
      <c r="O393" s="31"/>
      <c r="P393" s="31"/>
      <c r="Q393" s="31"/>
      <c r="R393" s="32"/>
      <c r="S393" s="32"/>
      <c r="T393" s="32"/>
    </row>
    <row r="394" spans="2:20" ht="21">
      <c r="B394" s="7">
        <v>5243</v>
      </c>
      <c r="C394" s="23" t="s">
        <v>111</v>
      </c>
      <c r="D394" s="24" t="s">
        <v>112</v>
      </c>
      <c r="E394" s="8" t="s">
        <v>993</v>
      </c>
      <c r="F394" s="25">
        <v>3162</v>
      </c>
      <c r="G394" s="26"/>
      <c r="H394" s="23"/>
      <c r="I394" s="24"/>
      <c r="J394" s="24"/>
      <c r="K394" s="24"/>
      <c r="L394" s="8"/>
      <c r="M394" s="28"/>
      <c r="N394" s="31"/>
      <c r="O394" s="31"/>
      <c r="P394" s="31"/>
      <c r="Q394" s="31"/>
      <c r="R394" s="32"/>
      <c r="S394" s="32"/>
      <c r="T394" s="32"/>
    </row>
    <row r="395" spans="2:20" ht="21">
      <c r="B395" s="7">
        <v>5244</v>
      </c>
      <c r="C395" s="23" t="s">
        <v>113</v>
      </c>
      <c r="D395" s="24" t="s">
        <v>114</v>
      </c>
      <c r="E395" s="8" t="s">
        <v>993</v>
      </c>
      <c r="F395" s="25">
        <v>2289.3333333333335</v>
      </c>
      <c r="G395" s="26"/>
      <c r="H395" s="23"/>
      <c r="I395" s="24"/>
      <c r="J395" s="24"/>
      <c r="K395" s="24"/>
      <c r="L395" s="8"/>
      <c r="M395" s="28"/>
      <c r="N395" s="31"/>
      <c r="O395" s="31"/>
      <c r="P395" s="31"/>
      <c r="Q395" s="31"/>
      <c r="R395" s="32"/>
      <c r="S395" s="32"/>
      <c r="T395" s="32"/>
    </row>
    <row r="396" spans="2:20" ht="21">
      <c r="B396" s="7">
        <v>5251</v>
      </c>
      <c r="C396" s="23" t="s">
        <v>115</v>
      </c>
      <c r="D396" s="24" t="s">
        <v>116</v>
      </c>
      <c r="E396" s="8" t="s">
        <v>993</v>
      </c>
      <c r="F396" s="25">
        <v>3952</v>
      </c>
      <c r="G396" s="26"/>
      <c r="H396" s="23"/>
      <c r="I396" s="24"/>
      <c r="J396" s="24"/>
      <c r="K396" s="24"/>
      <c r="L396" s="8"/>
      <c r="M396" s="28"/>
      <c r="N396" s="31"/>
      <c r="O396" s="31"/>
      <c r="P396" s="31"/>
      <c r="Q396" s="31"/>
      <c r="R396" s="32"/>
      <c r="S396" s="32"/>
      <c r="T396" s="32"/>
    </row>
    <row r="397" spans="2:20" ht="24">
      <c r="B397" s="7">
        <v>5301</v>
      </c>
      <c r="C397" s="23" t="s">
        <v>117</v>
      </c>
      <c r="D397" s="24" t="s">
        <v>118</v>
      </c>
      <c r="E397" s="8" t="s">
        <v>993</v>
      </c>
      <c r="F397" s="25">
        <v>674</v>
      </c>
      <c r="G397" s="26">
        <v>253</v>
      </c>
      <c r="H397" s="23" t="s">
        <v>119</v>
      </c>
      <c r="I397" s="24"/>
      <c r="J397" s="29" t="s">
        <v>120</v>
      </c>
      <c r="K397" s="24"/>
      <c r="L397" s="8" t="s">
        <v>1140</v>
      </c>
      <c r="M397" s="28">
        <v>32.675</v>
      </c>
      <c r="N397" s="31"/>
      <c r="O397" s="31"/>
      <c r="P397" s="31"/>
      <c r="Q397" s="31"/>
      <c r="R397" s="32"/>
      <c r="S397" s="32"/>
      <c r="T397" s="32"/>
    </row>
    <row r="398" spans="2:20" ht="24">
      <c r="B398" s="7">
        <v>5302</v>
      </c>
      <c r="C398" s="23" t="s">
        <v>121</v>
      </c>
      <c r="D398" s="24" t="s">
        <v>122</v>
      </c>
      <c r="E398" s="8" t="s">
        <v>993</v>
      </c>
      <c r="F398" s="25">
        <v>572.3333333333334</v>
      </c>
      <c r="G398" s="26"/>
      <c r="H398" s="23"/>
      <c r="I398" s="24"/>
      <c r="J398" s="24"/>
      <c r="K398" s="24"/>
      <c r="L398" s="8"/>
      <c r="M398" s="28"/>
      <c r="N398" s="31"/>
      <c r="O398" s="31"/>
      <c r="P398" s="31"/>
      <c r="Q398" s="31"/>
      <c r="R398" s="32"/>
      <c r="S398" s="32"/>
      <c r="T398" s="32"/>
    </row>
    <row r="399" spans="2:20" ht="21">
      <c r="B399" s="7">
        <v>5303</v>
      </c>
      <c r="C399" s="23" t="s">
        <v>123</v>
      </c>
      <c r="D399" s="24" t="s">
        <v>124</v>
      </c>
      <c r="E399" s="8" t="s">
        <v>993</v>
      </c>
      <c r="F399" s="25">
        <v>963</v>
      </c>
      <c r="G399" s="26"/>
      <c r="H399" s="23"/>
      <c r="I399" s="24"/>
      <c r="J399" s="29"/>
      <c r="K399" s="24"/>
      <c r="L399" s="8"/>
      <c r="M399" s="28"/>
      <c r="N399" s="31"/>
      <c r="O399" s="31"/>
      <c r="P399" s="31"/>
      <c r="Q399" s="31"/>
      <c r="R399" s="32"/>
      <c r="S399" s="32"/>
      <c r="T399" s="32"/>
    </row>
    <row r="400" spans="2:20" ht="21">
      <c r="B400" s="7">
        <v>5311</v>
      </c>
      <c r="C400" s="23" t="s">
        <v>125</v>
      </c>
      <c r="D400" s="24" t="s">
        <v>126</v>
      </c>
      <c r="E400" s="8" t="s">
        <v>993</v>
      </c>
      <c r="F400" s="25">
        <v>432.3333333333333</v>
      </c>
      <c r="G400" s="26"/>
      <c r="H400" s="23"/>
      <c r="I400" s="24"/>
      <c r="J400" s="24"/>
      <c r="K400" s="24"/>
      <c r="L400" s="8"/>
      <c r="M400" s="28"/>
      <c r="N400" s="31"/>
      <c r="O400" s="31"/>
      <c r="P400" s="31"/>
      <c r="Q400" s="31"/>
      <c r="R400" s="32"/>
      <c r="S400" s="32"/>
      <c r="T400" s="32"/>
    </row>
    <row r="401" spans="2:20" ht="21">
      <c r="B401" s="7">
        <v>5321</v>
      </c>
      <c r="C401" s="23" t="s">
        <v>127</v>
      </c>
      <c r="D401" s="24" t="s">
        <v>128</v>
      </c>
      <c r="E401" s="8" t="s">
        <v>993</v>
      </c>
      <c r="F401" s="25">
        <v>730</v>
      </c>
      <c r="G401" s="26"/>
      <c r="H401" s="23"/>
      <c r="I401" s="24"/>
      <c r="J401" s="24"/>
      <c r="K401" s="24"/>
      <c r="L401" s="8"/>
      <c r="M401" s="28"/>
      <c r="N401" s="31"/>
      <c r="O401" s="31"/>
      <c r="P401" s="31"/>
      <c r="Q401" s="31"/>
      <c r="R401" s="32"/>
      <c r="S401" s="32"/>
      <c r="T401" s="32"/>
    </row>
    <row r="402" spans="2:20" ht="21">
      <c r="B402" s="7">
        <v>5331</v>
      </c>
      <c r="C402" s="23" t="s">
        <v>129</v>
      </c>
      <c r="D402" s="24" t="s">
        <v>130</v>
      </c>
      <c r="E402" s="8" t="s">
        <v>2422</v>
      </c>
      <c r="F402" s="25">
        <v>5062.666666666667</v>
      </c>
      <c r="G402" s="26"/>
      <c r="H402" s="23"/>
      <c r="I402" s="24"/>
      <c r="J402" s="24"/>
      <c r="K402" s="24"/>
      <c r="L402" s="8"/>
      <c r="M402" s="28"/>
      <c r="N402" s="31"/>
      <c r="O402" s="31"/>
      <c r="P402" s="31"/>
      <c r="Q402" s="31"/>
      <c r="R402" s="32"/>
      <c r="S402" s="32"/>
      <c r="T402" s="32"/>
    </row>
    <row r="403" spans="2:20" ht="21">
      <c r="B403" s="7">
        <v>5341</v>
      </c>
      <c r="C403" s="23" t="s">
        <v>131</v>
      </c>
      <c r="D403" s="24" t="s">
        <v>132</v>
      </c>
      <c r="E403" s="8" t="s">
        <v>993</v>
      </c>
      <c r="F403" s="25">
        <v>3607.6666666666665</v>
      </c>
      <c r="G403" s="26"/>
      <c r="H403" s="23"/>
      <c r="I403" s="24"/>
      <c r="J403" s="24"/>
      <c r="K403" s="24"/>
      <c r="L403" s="8"/>
      <c r="M403" s="28"/>
      <c r="N403" s="31"/>
      <c r="O403" s="31"/>
      <c r="P403" s="31"/>
      <c r="Q403" s="31"/>
      <c r="R403" s="32"/>
      <c r="S403" s="32"/>
      <c r="T403" s="32"/>
    </row>
    <row r="404" spans="2:20" ht="32.25">
      <c r="B404" s="7">
        <v>5342</v>
      </c>
      <c r="C404" s="23" t="s">
        <v>133</v>
      </c>
      <c r="D404" s="24" t="s">
        <v>134</v>
      </c>
      <c r="E404" s="8" t="s">
        <v>135</v>
      </c>
      <c r="F404" s="25">
        <v>11680</v>
      </c>
      <c r="G404" s="26"/>
      <c r="H404" s="23"/>
      <c r="I404" s="24"/>
      <c r="J404" s="24"/>
      <c r="K404" s="24"/>
      <c r="L404" s="8"/>
      <c r="M404" s="28"/>
      <c r="N404" s="31"/>
      <c r="O404" s="31"/>
      <c r="P404" s="31"/>
      <c r="Q404" s="31"/>
      <c r="R404" s="32"/>
      <c r="S404" s="32"/>
      <c r="T404" s="32"/>
    </row>
    <row r="405" spans="2:20" ht="21">
      <c r="B405" s="7">
        <v>5351</v>
      </c>
      <c r="C405" s="23" t="s">
        <v>136</v>
      </c>
      <c r="D405" s="24" t="s">
        <v>137</v>
      </c>
      <c r="E405" s="8" t="s">
        <v>993</v>
      </c>
      <c r="F405" s="25">
        <v>457.6666666666667</v>
      </c>
      <c r="G405" s="26"/>
      <c r="H405" s="23"/>
      <c r="I405" s="24"/>
      <c r="J405" s="24"/>
      <c r="K405" s="24"/>
      <c r="L405" s="8"/>
      <c r="M405" s="28"/>
      <c r="N405" s="31"/>
      <c r="O405" s="31"/>
      <c r="P405" s="31"/>
      <c r="Q405" s="31"/>
      <c r="R405" s="32"/>
      <c r="S405" s="32"/>
      <c r="T405" s="32"/>
    </row>
    <row r="406" spans="2:20" ht="21">
      <c r="B406" s="7">
        <v>5361</v>
      </c>
      <c r="C406" s="23" t="s">
        <v>138</v>
      </c>
      <c r="D406" s="24" t="s">
        <v>139</v>
      </c>
      <c r="E406" s="8" t="s">
        <v>993</v>
      </c>
      <c r="F406" s="25">
        <v>4281.666666666667</v>
      </c>
      <c r="G406" s="26"/>
      <c r="H406" s="23"/>
      <c r="I406" s="24"/>
      <c r="J406" s="24"/>
      <c r="K406" s="24"/>
      <c r="L406" s="8"/>
      <c r="M406" s="28"/>
      <c r="N406" s="31"/>
      <c r="O406" s="31"/>
      <c r="P406" s="31"/>
      <c r="Q406" s="31"/>
      <c r="R406" s="32"/>
      <c r="S406" s="32"/>
      <c r="T406" s="32"/>
    </row>
    <row r="407" spans="2:20" ht="21">
      <c r="B407" s="7">
        <v>5372</v>
      </c>
      <c r="C407" s="23" t="s">
        <v>140</v>
      </c>
      <c r="D407" s="24" t="s">
        <v>141</v>
      </c>
      <c r="E407" s="8" t="s">
        <v>993</v>
      </c>
      <c r="F407" s="25">
        <v>506</v>
      </c>
      <c r="G407" s="26"/>
      <c r="H407" s="23"/>
      <c r="I407" s="24"/>
      <c r="J407" s="29"/>
      <c r="K407" s="24"/>
      <c r="L407" s="54"/>
      <c r="M407" s="28"/>
      <c r="N407" s="31"/>
      <c r="O407" s="31"/>
      <c r="P407" s="31"/>
      <c r="Q407" s="31"/>
      <c r="R407" s="32"/>
      <c r="S407" s="32"/>
      <c r="T407" s="32"/>
    </row>
    <row r="408" spans="2:20" ht="21">
      <c r="B408" s="7">
        <v>5401</v>
      </c>
      <c r="C408" s="23" t="s">
        <v>142</v>
      </c>
      <c r="D408" s="24" t="s">
        <v>143</v>
      </c>
      <c r="E408" s="8" t="s">
        <v>144</v>
      </c>
      <c r="F408" s="25">
        <v>104343.33333333333</v>
      </c>
      <c r="G408" s="26">
        <v>223</v>
      </c>
      <c r="H408" s="23" t="s">
        <v>145</v>
      </c>
      <c r="I408" s="24" t="s">
        <v>146</v>
      </c>
      <c r="J408" s="29" t="s">
        <v>147</v>
      </c>
      <c r="K408" s="24" t="s">
        <v>148</v>
      </c>
      <c r="L408" s="54" t="s">
        <v>149</v>
      </c>
      <c r="M408" s="28">
        <v>52.03466666666667</v>
      </c>
      <c r="N408" s="31"/>
      <c r="O408" s="31"/>
      <c r="P408" s="31"/>
      <c r="Q408" s="31"/>
      <c r="R408" s="32"/>
      <c r="S408" s="32"/>
      <c r="T408" s="32"/>
    </row>
    <row r="409" spans="2:20" ht="21">
      <c r="B409" s="7">
        <v>5421</v>
      </c>
      <c r="C409" s="23" t="s">
        <v>150</v>
      </c>
      <c r="D409" s="24" t="s">
        <v>151</v>
      </c>
      <c r="E409" s="8" t="s">
        <v>144</v>
      </c>
      <c r="F409" s="25">
        <v>1160.3333333333333</v>
      </c>
      <c r="G409" s="26">
        <v>204</v>
      </c>
      <c r="H409" s="23" t="s">
        <v>152</v>
      </c>
      <c r="I409" s="24" t="s">
        <v>147</v>
      </c>
      <c r="J409" s="29" t="s">
        <v>153</v>
      </c>
      <c r="K409" s="24" t="s">
        <v>148</v>
      </c>
      <c r="L409" s="54" t="s">
        <v>154</v>
      </c>
      <c r="M409" s="28">
        <v>14.514000000000001</v>
      </c>
      <c r="N409" s="31"/>
      <c r="O409" s="31"/>
      <c r="P409" s="31"/>
      <c r="Q409" s="31"/>
      <c r="R409" s="32"/>
      <c r="S409" s="32"/>
      <c r="T409" s="32"/>
    </row>
    <row r="410" spans="2:20" ht="21">
      <c r="B410" s="7">
        <v>5421</v>
      </c>
      <c r="C410" s="23" t="s">
        <v>155</v>
      </c>
      <c r="D410" s="24" t="s">
        <v>151</v>
      </c>
      <c r="E410" s="8" t="s">
        <v>144</v>
      </c>
      <c r="F410" s="25">
        <v>1160.3333333333333</v>
      </c>
      <c r="G410" s="26">
        <v>205</v>
      </c>
      <c r="H410" s="23" t="s">
        <v>156</v>
      </c>
      <c r="I410" s="24" t="s">
        <v>153</v>
      </c>
      <c r="J410" s="29" t="s">
        <v>157</v>
      </c>
      <c r="K410" s="24" t="s">
        <v>153</v>
      </c>
      <c r="L410" s="55" t="s">
        <v>158</v>
      </c>
      <c r="M410" s="30">
        <v>6.822</v>
      </c>
      <c r="N410" s="31"/>
      <c r="O410" s="31"/>
      <c r="P410" s="31"/>
      <c r="Q410" s="31"/>
      <c r="R410" s="32"/>
      <c r="S410" s="32"/>
      <c r="T410" s="32"/>
    </row>
    <row r="411" spans="2:20" ht="21">
      <c r="B411" s="7">
        <v>5421</v>
      </c>
      <c r="C411" s="23" t="s">
        <v>159</v>
      </c>
      <c r="D411" s="24" t="s">
        <v>151</v>
      </c>
      <c r="E411" s="8" t="s">
        <v>144</v>
      </c>
      <c r="F411" s="25">
        <v>1160.3333333333333</v>
      </c>
      <c r="G411" s="26">
        <v>206</v>
      </c>
      <c r="H411" s="23" t="s">
        <v>160</v>
      </c>
      <c r="I411" s="24" t="s">
        <v>153</v>
      </c>
      <c r="J411" s="29" t="s">
        <v>161</v>
      </c>
      <c r="K411" s="24" t="s">
        <v>153</v>
      </c>
      <c r="L411" s="55" t="s">
        <v>162</v>
      </c>
      <c r="M411" s="30">
        <v>6.613</v>
      </c>
      <c r="N411" s="31"/>
      <c r="O411" s="31"/>
      <c r="P411" s="31"/>
      <c r="Q411" s="31"/>
      <c r="R411" s="32"/>
      <c r="S411" s="32"/>
      <c r="T411" s="32"/>
    </row>
    <row r="412" spans="2:20" ht="21">
      <c r="B412" s="7">
        <v>5432</v>
      </c>
      <c r="C412" s="23" t="s">
        <v>163</v>
      </c>
      <c r="D412" s="24" t="s">
        <v>164</v>
      </c>
      <c r="E412" s="8" t="s">
        <v>1170</v>
      </c>
      <c r="F412" s="25">
        <v>2405</v>
      </c>
      <c r="G412" s="26">
        <v>210</v>
      </c>
      <c r="H412" s="23" t="s">
        <v>165</v>
      </c>
      <c r="I412" s="24" t="s">
        <v>153</v>
      </c>
      <c r="J412" s="29" t="s">
        <v>166</v>
      </c>
      <c r="K412" s="24" t="s">
        <v>153</v>
      </c>
      <c r="L412" s="54" t="s">
        <v>167</v>
      </c>
      <c r="M412" s="28">
        <v>7.646333333333334</v>
      </c>
      <c r="N412" s="31"/>
      <c r="O412" s="31"/>
      <c r="P412" s="31"/>
      <c r="Q412" s="31"/>
      <c r="R412" s="32"/>
      <c r="S412" s="32"/>
      <c r="T412" s="32"/>
    </row>
    <row r="413" spans="2:20" ht="21">
      <c r="B413" s="7">
        <v>5471</v>
      </c>
      <c r="C413" s="23" t="s">
        <v>168</v>
      </c>
      <c r="D413" s="24" t="s">
        <v>169</v>
      </c>
      <c r="E413" s="8" t="s">
        <v>1170</v>
      </c>
      <c r="F413" s="25">
        <v>18090</v>
      </c>
      <c r="G413" s="26">
        <v>217</v>
      </c>
      <c r="H413" s="23" t="s">
        <v>170</v>
      </c>
      <c r="I413" s="24" t="s">
        <v>147</v>
      </c>
      <c r="J413" s="29" t="s">
        <v>171</v>
      </c>
      <c r="K413" s="24" t="s">
        <v>147</v>
      </c>
      <c r="L413" s="54" t="s">
        <v>172</v>
      </c>
      <c r="M413" s="28">
        <v>67.85833333333333</v>
      </c>
      <c r="N413" s="31"/>
      <c r="O413" s="31"/>
      <c r="P413" s="31"/>
      <c r="Q413" s="31"/>
      <c r="R413" s="32"/>
      <c r="S413" s="32"/>
      <c r="T413" s="32"/>
    </row>
    <row r="414" spans="2:20" ht="12.75">
      <c r="B414" s="7">
        <v>5481</v>
      </c>
      <c r="C414" s="23" t="s">
        <v>173</v>
      </c>
      <c r="D414" s="24" t="s">
        <v>174</v>
      </c>
      <c r="E414" s="8" t="s">
        <v>175</v>
      </c>
      <c r="F414" s="25">
        <v>456</v>
      </c>
      <c r="G414" s="26"/>
      <c r="H414" s="23"/>
      <c r="I414" s="24"/>
      <c r="J414" s="24"/>
      <c r="K414" s="24"/>
      <c r="L414" s="8"/>
      <c r="M414" s="28"/>
      <c r="N414" s="31"/>
      <c r="O414" s="31"/>
      <c r="P414" s="31"/>
      <c r="Q414" s="31"/>
      <c r="R414" s="32"/>
      <c r="S414" s="32"/>
      <c r="T414" s="32"/>
    </row>
    <row r="415" spans="2:20" ht="12.75">
      <c r="B415" s="7">
        <v>5491</v>
      </c>
      <c r="C415" s="23" t="s">
        <v>176</v>
      </c>
      <c r="D415" s="24" t="s">
        <v>177</v>
      </c>
      <c r="E415" s="8" t="s">
        <v>178</v>
      </c>
      <c r="F415" s="25">
        <v>5123.666666666667</v>
      </c>
      <c r="G415" s="26">
        <v>229</v>
      </c>
      <c r="H415" s="23" t="s">
        <v>179</v>
      </c>
      <c r="I415" s="24" t="s">
        <v>180</v>
      </c>
      <c r="J415" s="29" t="s">
        <v>181</v>
      </c>
      <c r="K415" s="24" t="s">
        <v>182</v>
      </c>
      <c r="L415" s="55" t="s">
        <v>183</v>
      </c>
      <c r="M415" s="28">
        <v>93.104</v>
      </c>
      <c r="N415" s="31"/>
      <c r="O415" s="31"/>
      <c r="P415" s="31"/>
      <c r="Q415" s="31"/>
      <c r="R415" s="32"/>
      <c r="S415" s="32"/>
      <c r="T415" s="32"/>
    </row>
    <row r="416" spans="2:20" ht="21">
      <c r="B416" s="7">
        <v>5501</v>
      </c>
      <c r="C416" s="23" t="s">
        <v>184</v>
      </c>
      <c r="D416" s="24" t="s">
        <v>185</v>
      </c>
      <c r="E416" s="8" t="s">
        <v>696</v>
      </c>
      <c r="F416" s="25">
        <v>1891.3333333333333</v>
      </c>
      <c r="G416" s="26">
        <v>246</v>
      </c>
      <c r="H416" s="23" t="s">
        <v>186</v>
      </c>
      <c r="I416" s="24" t="s">
        <v>187</v>
      </c>
      <c r="J416" s="29" t="s">
        <v>188</v>
      </c>
      <c r="K416" s="24" t="s">
        <v>189</v>
      </c>
      <c r="L416" s="8" t="s">
        <v>190</v>
      </c>
      <c r="M416" s="28">
        <v>21.069666666666667</v>
      </c>
      <c r="N416" s="31"/>
      <c r="O416" s="31"/>
      <c r="P416" s="31"/>
      <c r="Q416" s="31"/>
      <c r="R416" s="32"/>
      <c r="S416" s="32"/>
      <c r="T416" s="32"/>
    </row>
    <row r="417" spans="2:20" ht="12.75">
      <c r="B417" s="7">
        <v>5511</v>
      </c>
      <c r="C417" s="23" t="s">
        <v>191</v>
      </c>
      <c r="D417" s="24" t="s">
        <v>192</v>
      </c>
      <c r="E417" s="8" t="s">
        <v>674</v>
      </c>
      <c r="F417" s="25">
        <v>5223.333333333333</v>
      </c>
      <c r="G417" s="26">
        <v>248</v>
      </c>
      <c r="H417" s="23" t="s">
        <v>193</v>
      </c>
      <c r="I417" s="24" t="s">
        <v>194</v>
      </c>
      <c r="J417" s="29" t="s">
        <v>195</v>
      </c>
      <c r="K417" s="24" t="s">
        <v>196</v>
      </c>
      <c r="L417" s="8" t="s">
        <v>871</v>
      </c>
      <c r="M417" s="28">
        <v>105.75833333333333</v>
      </c>
      <c r="N417" s="31"/>
      <c r="O417" s="31"/>
      <c r="P417" s="31"/>
      <c r="Q417" s="31"/>
      <c r="R417" s="32"/>
      <c r="S417" s="32"/>
      <c r="T417" s="32"/>
    </row>
    <row r="418" spans="2:20" ht="21">
      <c r="B418" s="7">
        <v>5512</v>
      </c>
      <c r="C418" s="23" t="s">
        <v>197</v>
      </c>
      <c r="D418" s="24" t="s">
        <v>198</v>
      </c>
      <c r="E418" s="8" t="s">
        <v>674</v>
      </c>
      <c r="F418" s="25">
        <v>14030</v>
      </c>
      <c r="G418" s="26"/>
      <c r="H418" s="23"/>
      <c r="I418" s="24"/>
      <c r="J418" s="24"/>
      <c r="K418" s="24"/>
      <c r="L418" s="8"/>
      <c r="M418" s="28"/>
      <c r="N418" s="31"/>
      <c r="O418" s="31"/>
      <c r="P418" s="31"/>
      <c r="Q418" s="31"/>
      <c r="R418" s="32"/>
      <c r="S418" s="32"/>
      <c r="T418" s="32"/>
    </row>
    <row r="419" spans="2:20" ht="21">
      <c r="B419" s="7">
        <v>5521</v>
      </c>
      <c r="C419" s="23" t="s">
        <v>199</v>
      </c>
      <c r="D419" s="24" t="s">
        <v>200</v>
      </c>
      <c r="E419" s="8" t="s">
        <v>201</v>
      </c>
      <c r="F419" s="25">
        <v>845.6666666666666</v>
      </c>
      <c r="G419" s="26">
        <v>244</v>
      </c>
      <c r="H419" s="23" t="s">
        <v>202</v>
      </c>
      <c r="I419" s="24"/>
      <c r="J419" s="29" t="s">
        <v>203</v>
      </c>
      <c r="K419" s="24"/>
      <c r="L419" s="8" t="s">
        <v>204</v>
      </c>
      <c r="M419" s="28">
        <v>15.7</v>
      </c>
      <c r="N419" s="31"/>
      <c r="O419" s="31"/>
      <c r="P419" s="31"/>
      <c r="Q419" s="31"/>
      <c r="R419" s="32"/>
      <c r="S419" s="32"/>
      <c r="T419" s="32"/>
    </row>
    <row r="420" spans="2:20" ht="21">
      <c r="B420" s="7">
        <v>5522</v>
      </c>
      <c r="C420" s="23" t="s">
        <v>205</v>
      </c>
      <c r="D420" s="24" t="s">
        <v>206</v>
      </c>
      <c r="E420" s="8" t="s">
        <v>201</v>
      </c>
      <c r="F420" s="25">
        <v>826.6666666666666</v>
      </c>
      <c r="G420" s="26"/>
      <c r="H420" s="23"/>
      <c r="I420" s="24"/>
      <c r="J420" s="24"/>
      <c r="K420" s="24"/>
      <c r="L420" s="8"/>
      <c r="M420" s="28"/>
      <c r="N420" s="31"/>
      <c r="O420" s="31"/>
      <c r="P420" s="31"/>
      <c r="Q420" s="31"/>
      <c r="R420" s="32"/>
      <c r="S420" s="32"/>
      <c r="T420" s="32"/>
    </row>
    <row r="421" spans="2:20" ht="21">
      <c r="B421" s="7">
        <v>5531</v>
      </c>
      <c r="C421" s="23" t="s">
        <v>207</v>
      </c>
      <c r="D421" s="24" t="s">
        <v>208</v>
      </c>
      <c r="E421" s="8" t="s">
        <v>201</v>
      </c>
      <c r="F421" s="25">
        <v>541.3333333333334</v>
      </c>
      <c r="G421" s="26"/>
      <c r="H421" s="23"/>
      <c r="I421" s="24"/>
      <c r="J421" s="24"/>
      <c r="K421" s="24"/>
      <c r="L421" s="8"/>
      <c r="M421" s="28"/>
      <c r="N421" s="31"/>
      <c r="O421" s="31"/>
      <c r="P421" s="31"/>
      <c r="Q421" s="31"/>
      <c r="R421" s="32"/>
      <c r="S421" s="32"/>
      <c r="T421" s="32"/>
    </row>
    <row r="422" spans="2:20" ht="32.25">
      <c r="B422" s="7">
        <v>552</v>
      </c>
      <c r="C422" s="23" t="s">
        <v>209</v>
      </c>
      <c r="D422" s="24" t="s">
        <v>210</v>
      </c>
      <c r="E422" s="8" t="s">
        <v>201</v>
      </c>
      <c r="F422" s="25">
        <v>1623.6666666666667</v>
      </c>
      <c r="G422" s="26"/>
      <c r="H422" s="23"/>
      <c r="I422" s="24"/>
      <c r="J422" s="24"/>
      <c r="K422" s="24"/>
      <c r="L422" s="8"/>
      <c r="M422" s="28"/>
      <c r="N422" s="31"/>
      <c r="O422" s="31"/>
      <c r="P422" s="31"/>
      <c r="Q422" s="31"/>
      <c r="R422" s="32"/>
      <c r="S422" s="32"/>
      <c r="T422" s="32"/>
    </row>
    <row r="423" spans="2:20" ht="21">
      <c r="B423" s="7">
        <v>5541</v>
      </c>
      <c r="C423" s="23" t="s">
        <v>211</v>
      </c>
      <c r="D423" s="24" t="s">
        <v>212</v>
      </c>
      <c r="E423" s="8" t="s">
        <v>201</v>
      </c>
      <c r="F423" s="25">
        <v>465</v>
      </c>
      <c r="G423" s="26">
        <v>243</v>
      </c>
      <c r="H423" s="23" t="s">
        <v>213</v>
      </c>
      <c r="I423" s="24" t="s">
        <v>214</v>
      </c>
      <c r="J423" s="29"/>
      <c r="K423" s="24" t="s">
        <v>215</v>
      </c>
      <c r="L423" s="8" t="s">
        <v>204</v>
      </c>
      <c r="M423" s="28">
        <v>4.75</v>
      </c>
      <c r="N423" s="31"/>
      <c r="O423" s="31"/>
      <c r="P423" s="31"/>
      <c r="Q423" s="31"/>
      <c r="R423" s="32"/>
      <c r="S423" s="32"/>
      <c r="T423" s="32"/>
    </row>
    <row r="424" spans="2:20" ht="21">
      <c r="B424" s="7">
        <v>5551</v>
      </c>
      <c r="C424" s="23" t="s">
        <v>216</v>
      </c>
      <c r="D424" s="24" t="s">
        <v>217</v>
      </c>
      <c r="E424" s="8" t="s">
        <v>201</v>
      </c>
      <c r="F424" s="25">
        <v>2462</v>
      </c>
      <c r="G424" s="26"/>
      <c r="H424" s="23"/>
      <c r="I424" s="24"/>
      <c r="J424" s="24"/>
      <c r="K424" s="24"/>
      <c r="L424" s="8"/>
      <c r="M424" s="28"/>
      <c r="N424" s="31"/>
      <c r="O424" s="31"/>
      <c r="P424" s="31"/>
      <c r="Q424" s="31"/>
      <c r="R424" s="32"/>
      <c r="S424" s="32"/>
      <c r="T424" s="32"/>
    </row>
    <row r="425" spans="2:20" ht="21">
      <c r="B425" s="7">
        <v>5571</v>
      </c>
      <c r="C425" s="23" t="s">
        <v>218</v>
      </c>
      <c r="D425" s="24" t="s">
        <v>219</v>
      </c>
      <c r="E425" s="8" t="s">
        <v>674</v>
      </c>
      <c r="F425" s="25">
        <v>5190</v>
      </c>
      <c r="G425" s="26"/>
      <c r="H425" s="23"/>
      <c r="I425" s="24"/>
      <c r="J425" s="24"/>
      <c r="K425" s="24"/>
      <c r="L425" s="8"/>
      <c r="M425" s="28"/>
      <c r="N425" s="31"/>
      <c r="O425" s="31"/>
      <c r="P425" s="31"/>
      <c r="Q425" s="31"/>
      <c r="R425" s="32"/>
      <c r="S425" s="32"/>
      <c r="T425" s="32"/>
    </row>
    <row r="426" spans="2:20" ht="21">
      <c r="B426" s="7">
        <v>5581</v>
      </c>
      <c r="C426" s="23" t="s">
        <v>220</v>
      </c>
      <c r="D426" s="24" t="s">
        <v>221</v>
      </c>
      <c r="E426" s="8" t="s">
        <v>201</v>
      </c>
      <c r="F426" s="25">
        <v>542.6666666666666</v>
      </c>
      <c r="G426" s="26"/>
      <c r="H426" s="23"/>
      <c r="I426" s="24"/>
      <c r="J426" s="24"/>
      <c r="K426" s="24"/>
      <c r="L426" s="8"/>
      <c r="M426" s="28"/>
      <c r="N426" s="31"/>
      <c r="O426" s="31"/>
      <c r="P426" s="31"/>
      <c r="Q426" s="31"/>
      <c r="R426" s="32"/>
      <c r="S426" s="32"/>
      <c r="T426" s="32"/>
    </row>
    <row r="427" spans="2:20" ht="21">
      <c r="B427" s="7">
        <v>5601</v>
      </c>
      <c r="C427" s="23" t="s">
        <v>222</v>
      </c>
      <c r="D427" s="24" t="s">
        <v>223</v>
      </c>
      <c r="E427" s="8" t="s">
        <v>201</v>
      </c>
      <c r="F427" s="25">
        <v>11726.666666666666</v>
      </c>
      <c r="G427" s="26">
        <v>240</v>
      </c>
      <c r="H427" s="23" t="s">
        <v>224</v>
      </c>
      <c r="I427" s="24"/>
      <c r="J427" s="29" t="s">
        <v>225</v>
      </c>
      <c r="K427" s="24"/>
      <c r="L427" s="8" t="s">
        <v>204</v>
      </c>
      <c r="M427" s="28">
        <v>142.533</v>
      </c>
      <c r="N427" s="31"/>
      <c r="O427" s="31"/>
      <c r="P427" s="31"/>
      <c r="Q427" s="31"/>
      <c r="R427" s="32"/>
      <c r="S427" s="32"/>
      <c r="T427" s="32"/>
    </row>
    <row r="428" spans="2:20" ht="21">
      <c r="B428" s="7">
        <v>5602</v>
      </c>
      <c r="C428" s="23" t="s">
        <v>222</v>
      </c>
      <c r="D428" s="24" t="s">
        <v>226</v>
      </c>
      <c r="E428" s="8" t="s">
        <v>201</v>
      </c>
      <c r="F428" s="25">
        <v>5673.666666666667</v>
      </c>
      <c r="G428" s="26"/>
      <c r="H428" s="23"/>
      <c r="I428" s="24"/>
      <c r="J428" s="24"/>
      <c r="K428" s="24"/>
      <c r="L428" s="8"/>
      <c r="M428" s="28"/>
      <c r="N428" s="31"/>
      <c r="O428" s="31"/>
      <c r="P428" s="31"/>
      <c r="Q428" s="31"/>
      <c r="R428" s="32"/>
      <c r="S428" s="32"/>
      <c r="T428" s="32"/>
    </row>
    <row r="429" spans="2:20" ht="21">
      <c r="B429" s="7">
        <v>5603</v>
      </c>
      <c r="C429" s="23" t="s">
        <v>227</v>
      </c>
      <c r="D429" s="24" t="s">
        <v>228</v>
      </c>
      <c r="E429" s="8" t="s">
        <v>201</v>
      </c>
      <c r="F429" s="25">
        <v>38616.666666666664</v>
      </c>
      <c r="G429" s="26"/>
      <c r="H429" s="23"/>
      <c r="I429" s="24"/>
      <c r="J429" s="24"/>
      <c r="K429" s="24"/>
      <c r="L429" s="8"/>
      <c r="M429" s="28"/>
      <c r="N429" s="31"/>
      <c r="O429" s="31"/>
      <c r="P429" s="31"/>
      <c r="Q429" s="31"/>
      <c r="R429" s="32"/>
      <c r="S429" s="32"/>
      <c r="T429" s="32"/>
    </row>
    <row r="430" spans="2:20" ht="21">
      <c r="B430" s="7">
        <v>5611</v>
      </c>
      <c r="C430" s="23" t="s">
        <v>229</v>
      </c>
      <c r="D430" s="24" t="s">
        <v>230</v>
      </c>
      <c r="E430" s="8" t="s">
        <v>201</v>
      </c>
      <c r="F430" s="25">
        <v>9803.333333333334</v>
      </c>
      <c r="G430" s="26"/>
      <c r="H430" s="23"/>
      <c r="I430" s="24"/>
      <c r="J430" s="24"/>
      <c r="K430" s="24"/>
      <c r="L430" s="8"/>
      <c r="M430" s="28"/>
      <c r="N430" s="31"/>
      <c r="O430" s="31"/>
      <c r="P430" s="31"/>
      <c r="Q430" s="31"/>
      <c r="R430" s="32"/>
      <c r="S430" s="32"/>
      <c r="T430" s="32"/>
    </row>
    <row r="431" spans="2:20" ht="12.75">
      <c r="B431" s="7">
        <v>5621</v>
      </c>
      <c r="C431" s="23" t="s">
        <v>231</v>
      </c>
      <c r="D431" s="24" t="s">
        <v>232</v>
      </c>
      <c r="E431" s="8" t="s">
        <v>201</v>
      </c>
      <c r="F431" s="25">
        <v>2350.3333333333335</v>
      </c>
      <c r="G431" s="26">
        <v>238</v>
      </c>
      <c r="H431" s="23" t="s">
        <v>233</v>
      </c>
      <c r="I431" s="29" t="s">
        <v>234</v>
      </c>
      <c r="J431" s="29" t="s">
        <v>235</v>
      </c>
      <c r="K431" s="24" t="s">
        <v>236</v>
      </c>
      <c r="L431" s="8" t="s">
        <v>204</v>
      </c>
      <c r="M431" s="28">
        <v>76.94766666666668</v>
      </c>
      <c r="N431" s="31"/>
      <c r="O431" s="31"/>
      <c r="P431" s="31"/>
      <c r="Q431" s="31"/>
      <c r="R431" s="32"/>
      <c r="S431" s="32"/>
      <c r="T431" s="32"/>
    </row>
    <row r="432" spans="2:20" ht="21">
      <c r="B432" s="7">
        <v>5631</v>
      </c>
      <c r="C432" s="23" t="s">
        <v>237</v>
      </c>
      <c r="D432" s="24" t="s">
        <v>238</v>
      </c>
      <c r="E432" s="8" t="s">
        <v>201</v>
      </c>
      <c r="F432" s="25">
        <v>2430.6666666666665</v>
      </c>
      <c r="G432" s="26">
        <v>239</v>
      </c>
      <c r="H432" s="23" t="s">
        <v>239</v>
      </c>
      <c r="I432" s="24" t="s">
        <v>240</v>
      </c>
      <c r="J432" s="29"/>
      <c r="K432" s="24"/>
      <c r="L432" s="8" t="s">
        <v>204</v>
      </c>
      <c r="M432" s="28">
        <v>14.867</v>
      </c>
      <c r="N432" s="31"/>
      <c r="O432" s="31"/>
      <c r="P432" s="31"/>
      <c r="Q432" s="31"/>
      <c r="R432" s="32"/>
      <c r="S432" s="32"/>
      <c r="T432" s="32"/>
    </row>
    <row r="433" spans="2:20" ht="21">
      <c r="B433" s="7">
        <v>5632</v>
      </c>
      <c r="C433" s="23" t="s">
        <v>237</v>
      </c>
      <c r="D433" s="24" t="s">
        <v>241</v>
      </c>
      <c r="E433" s="8" t="s">
        <v>201</v>
      </c>
      <c r="F433" s="25">
        <v>2126.3333333333335</v>
      </c>
      <c r="G433" s="26"/>
      <c r="H433" s="23"/>
      <c r="I433" s="24"/>
      <c r="J433" s="24"/>
      <c r="K433" s="24"/>
      <c r="L433" s="8"/>
      <c r="M433" s="28"/>
      <c r="N433" s="31"/>
      <c r="O433" s="31"/>
      <c r="P433" s="31"/>
      <c r="Q433" s="31"/>
      <c r="R433" s="32"/>
      <c r="S433" s="32"/>
      <c r="T433" s="32"/>
    </row>
    <row r="434" spans="2:20" ht="12.75">
      <c r="B434" s="7">
        <v>5641</v>
      </c>
      <c r="C434" s="23" t="s">
        <v>242</v>
      </c>
      <c r="D434" s="24" t="s">
        <v>243</v>
      </c>
      <c r="E434" s="8" t="s">
        <v>201</v>
      </c>
      <c r="F434" s="25">
        <v>2870.3333333333335</v>
      </c>
      <c r="G434" s="26">
        <v>241</v>
      </c>
      <c r="H434" s="23" t="s">
        <v>244</v>
      </c>
      <c r="I434" s="24"/>
      <c r="J434" s="29" t="s">
        <v>245</v>
      </c>
      <c r="K434" s="24"/>
      <c r="L434" s="8" t="s">
        <v>204</v>
      </c>
      <c r="M434" s="28">
        <v>45</v>
      </c>
      <c r="N434" s="31"/>
      <c r="O434" s="31"/>
      <c r="P434" s="31"/>
      <c r="Q434" s="31"/>
      <c r="R434" s="32"/>
      <c r="S434" s="32"/>
      <c r="T434" s="32"/>
    </row>
    <row r="435" spans="2:20" ht="21">
      <c r="B435" s="7">
        <v>5651</v>
      </c>
      <c r="C435" s="23" t="s">
        <v>246</v>
      </c>
      <c r="D435" s="24" t="s">
        <v>247</v>
      </c>
      <c r="E435" s="8" t="s">
        <v>201</v>
      </c>
      <c r="F435" s="25">
        <v>12773.333333333334</v>
      </c>
      <c r="G435" s="26"/>
      <c r="H435" s="23"/>
      <c r="I435" s="24"/>
      <c r="J435" s="24"/>
      <c r="K435" s="24"/>
      <c r="L435" s="8"/>
      <c r="M435" s="28"/>
      <c r="N435" s="31"/>
      <c r="O435" s="31"/>
      <c r="P435" s="31"/>
      <c r="Q435" s="31"/>
      <c r="R435" s="32"/>
      <c r="S435" s="32"/>
      <c r="T435" s="32"/>
    </row>
    <row r="436" spans="2:20" ht="12.75">
      <c r="B436" s="7">
        <v>5671</v>
      </c>
      <c r="C436" s="23" t="s">
        <v>248</v>
      </c>
      <c r="D436" s="24" t="s">
        <v>249</v>
      </c>
      <c r="E436" s="8" t="s">
        <v>201</v>
      </c>
      <c r="F436" s="25">
        <v>1325.6666666666667</v>
      </c>
      <c r="G436" s="26">
        <v>237</v>
      </c>
      <c r="H436" s="23" t="s">
        <v>250</v>
      </c>
      <c r="I436" s="29"/>
      <c r="J436" s="29" t="s">
        <v>235</v>
      </c>
      <c r="K436" s="24" t="s">
        <v>236</v>
      </c>
      <c r="L436" s="8" t="s">
        <v>204</v>
      </c>
      <c r="M436" s="28">
        <v>79.75</v>
      </c>
      <c r="N436" s="31"/>
      <c r="O436" s="31"/>
      <c r="P436" s="31"/>
      <c r="Q436" s="31"/>
      <c r="R436" s="32"/>
      <c r="S436" s="32"/>
      <c r="T436" s="32"/>
    </row>
    <row r="437" spans="2:20" ht="21">
      <c r="B437" s="7">
        <v>5701</v>
      </c>
      <c r="C437" s="23" t="s">
        <v>251</v>
      </c>
      <c r="D437" s="24" t="s">
        <v>252</v>
      </c>
      <c r="E437" s="8" t="s">
        <v>2422</v>
      </c>
      <c r="F437" s="25">
        <v>92040</v>
      </c>
      <c r="G437" s="26">
        <v>452</v>
      </c>
      <c r="H437" s="23" t="s">
        <v>253</v>
      </c>
      <c r="I437" s="24" t="s">
        <v>2423</v>
      </c>
      <c r="J437" s="29" t="s">
        <v>2423</v>
      </c>
      <c r="K437" s="24" t="s">
        <v>2423</v>
      </c>
      <c r="L437" s="8" t="s">
        <v>2425</v>
      </c>
      <c r="M437" s="28">
        <v>231.1113333333333</v>
      </c>
      <c r="N437" s="31"/>
      <c r="O437" s="31"/>
      <c r="P437" s="31"/>
      <c r="Q437" s="31"/>
      <c r="R437" s="32"/>
      <c r="S437" s="32"/>
      <c r="T437" s="32"/>
    </row>
    <row r="438" spans="2:20" ht="12.75">
      <c r="B438" s="7">
        <v>5711</v>
      </c>
      <c r="C438" s="23" t="s">
        <v>254</v>
      </c>
      <c r="D438" s="24" t="s">
        <v>255</v>
      </c>
      <c r="E438" s="8" t="s">
        <v>993</v>
      </c>
      <c r="F438" s="25">
        <v>219.66666666666666</v>
      </c>
      <c r="G438" s="26"/>
      <c r="H438" s="23"/>
      <c r="I438" s="24"/>
      <c r="J438" s="24"/>
      <c r="K438" s="24"/>
      <c r="L438" s="8"/>
      <c r="M438" s="28"/>
      <c r="N438" s="31"/>
      <c r="O438" s="31"/>
      <c r="P438" s="31"/>
      <c r="Q438" s="31"/>
      <c r="R438" s="32"/>
      <c r="S438" s="32"/>
      <c r="T438" s="32"/>
    </row>
    <row r="439" spans="2:20" ht="21">
      <c r="B439" s="7">
        <v>5712</v>
      </c>
      <c r="C439" s="23" t="s">
        <v>254</v>
      </c>
      <c r="D439" s="24" t="s">
        <v>256</v>
      </c>
      <c r="E439" s="8" t="s">
        <v>2422</v>
      </c>
      <c r="F439" s="25">
        <v>1156.3333333333333</v>
      </c>
      <c r="G439" s="26">
        <v>454</v>
      </c>
      <c r="H439" s="23" t="s">
        <v>257</v>
      </c>
      <c r="I439" s="24" t="s">
        <v>258</v>
      </c>
      <c r="J439" s="29" t="s">
        <v>258</v>
      </c>
      <c r="K439" s="24" t="s">
        <v>258</v>
      </c>
      <c r="L439" s="8" t="s">
        <v>259</v>
      </c>
      <c r="M439" s="28">
        <v>12.666666666666666</v>
      </c>
      <c r="N439" s="31"/>
      <c r="O439" s="31"/>
      <c r="P439" s="31"/>
      <c r="Q439" s="31"/>
      <c r="R439" s="32"/>
      <c r="S439" s="32"/>
      <c r="T439" s="32"/>
    </row>
    <row r="440" spans="2:20" ht="21">
      <c r="B440" s="7">
        <v>5721</v>
      </c>
      <c r="C440" s="23" t="s">
        <v>260</v>
      </c>
      <c r="D440" s="24" t="s">
        <v>261</v>
      </c>
      <c r="E440" s="8" t="s">
        <v>201</v>
      </c>
      <c r="F440" s="25">
        <v>716.6666666666666</v>
      </c>
      <c r="G440" s="26">
        <v>449</v>
      </c>
      <c r="H440" s="23" t="s">
        <v>262</v>
      </c>
      <c r="I440" s="29" t="s">
        <v>263</v>
      </c>
      <c r="J440" s="29" t="s">
        <v>264</v>
      </c>
      <c r="K440" s="29" t="s">
        <v>264</v>
      </c>
      <c r="L440" s="8" t="s">
        <v>204</v>
      </c>
      <c r="M440" s="28">
        <v>2.8473333333333333</v>
      </c>
      <c r="N440" s="31"/>
      <c r="O440" s="31"/>
      <c r="P440" s="31"/>
      <c r="Q440" s="31"/>
      <c r="R440" s="32"/>
      <c r="S440" s="32"/>
      <c r="T440" s="32"/>
    </row>
    <row r="441" spans="2:20" ht="12.75">
      <c r="B441" s="7">
        <v>6001</v>
      </c>
      <c r="C441" s="23" t="s">
        <v>265</v>
      </c>
      <c r="D441" s="24" t="s">
        <v>266</v>
      </c>
      <c r="E441" s="8" t="s">
        <v>690</v>
      </c>
      <c r="F441" s="25">
        <v>1577</v>
      </c>
      <c r="G441" s="26">
        <v>352</v>
      </c>
      <c r="H441" s="56" t="s">
        <v>267</v>
      </c>
      <c r="I441" s="24" t="s">
        <v>268</v>
      </c>
      <c r="J441" s="29" t="s">
        <v>269</v>
      </c>
      <c r="K441" s="24" t="s">
        <v>270</v>
      </c>
      <c r="L441" s="8" t="s">
        <v>2386</v>
      </c>
      <c r="M441" s="28">
        <v>3.66</v>
      </c>
      <c r="N441" s="31"/>
      <c r="O441" s="31"/>
      <c r="P441" s="31"/>
      <c r="Q441" s="31"/>
      <c r="R441" s="32"/>
      <c r="S441" s="32"/>
      <c r="T441" s="32"/>
    </row>
    <row r="442" spans="2:20" ht="12.75">
      <c r="B442" s="7">
        <v>6002</v>
      </c>
      <c r="C442" s="23" t="s">
        <v>265</v>
      </c>
      <c r="D442" s="24" t="s">
        <v>271</v>
      </c>
      <c r="E442" s="8" t="s">
        <v>690</v>
      </c>
      <c r="F442" s="25">
        <v>644.3333333333334</v>
      </c>
      <c r="G442" s="26">
        <v>352</v>
      </c>
      <c r="H442" s="56" t="s">
        <v>267</v>
      </c>
      <c r="I442" s="24" t="s">
        <v>268</v>
      </c>
      <c r="J442" s="29" t="s">
        <v>269</v>
      </c>
      <c r="K442" s="24" t="s">
        <v>270</v>
      </c>
      <c r="L442" s="8" t="s">
        <v>2386</v>
      </c>
      <c r="M442" s="28">
        <v>3.66</v>
      </c>
      <c r="N442" s="31"/>
      <c r="O442" s="31"/>
      <c r="P442" s="31"/>
      <c r="Q442" s="31"/>
      <c r="R442" s="32"/>
      <c r="S442" s="32"/>
      <c r="T442" s="32"/>
    </row>
    <row r="443" spans="2:20" ht="21">
      <c r="B443" s="7">
        <v>6011</v>
      </c>
      <c r="C443" s="23" t="s">
        <v>272</v>
      </c>
      <c r="D443" s="24" t="s">
        <v>273</v>
      </c>
      <c r="E443" s="8" t="s">
        <v>624</v>
      </c>
      <c r="F443" s="25">
        <v>1036.3333333333333</v>
      </c>
      <c r="G443" s="26">
        <v>351</v>
      </c>
      <c r="H443" s="23" t="s">
        <v>274</v>
      </c>
      <c r="I443" s="24" t="s">
        <v>275</v>
      </c>
      <c r="J443" s="29" t="s">
        <v>276</v>
      </c>
      <c r="K443" s="24" t="s">
        <v>277</v>
      </c>
      <c r="L443" s="8" t="s">
        <v>2386</v>
      </c>
      <c r="M443" s="28">
        <v>9.806666666666667</v>
      </c>
      <c r="N443" s="31"/>
      <c r="O443" s="31"/>
      <c r="P443" s="31"/>
      <c r="Q443" s="31"/>
      <c r="R443" s="32"/>
      <c r="S443" s="32"/>
      <c r="T443" s="32"/>
    </row>
    <row r="444" spans="2:20" ht="21">
      <c r="B444" s="7">
        <v>6012</v>
      </c>
      <c r="C444" s="23" t="s">
        <v>272</v>
      </c>
      <c r="D444" s="24" t="s">
        <v>278</v>
      </c>
      <c r="E444" s="8" t="s">
        <v>690</v>
      </c>
      <c r="F444" s="25">
        <v>867.3333333333334</v>
      </c>
      <c r="G444" s="26"/>
      <c r="H444" s="23"/>
      <c r="I444" s="24"/>
      <c r="J444" s="24"/>
      <c r="K444" s="24"/>
      <c r="L444" s="8"/>
      <c r="M444" s="28"/>
      <c r="N444" s="31"/>
      <c r="O444" s="31"/>
      <c r="P444" s="31"/>
      <c r="Q444" s="31"/>
      <c r="R444" s="32"/>
      <c r="S444" s="32"/>
      <c r="T444" s="32"/>
    </row>
    <row r="445" spans="2:20" ht="24">
      <c r="B445" s="7">
        <v>6021</v>
      </c>
      <c r="C445" s="23" t="s">
        <v>279</v>
      </c>
      <c r="D445" s="24" t="s">
        <v>280</v>
      </c>
      <c r="E445" s="8" t="s">
        <v>690</v>
      </c>
      <c r="F445" s="25">
        <v>1758</v>
      </c>
      <c r="G445" s="26">
        <v>347</v>
      </c>
      <c r="H445" s="23" t="s">
        <v>281</v>
      </c>
      <c r="I445" s="24" t="s">
        <v>282</v>
      </c>
      <c r="J445" s="29" t="s">
        <v>283</v>
      </c>
      <c r="K445" s="24" t="s">
        <v>284</v>
      </c>
      <c r="L445" s="8" t="s">
        <v>285</v>
      </c>
      <c r="M445" s="28">
        <v>10.052333333333333</v>
      </c>
      <c r="N445" s="31"/>
      <c r="O445" s="31"/>
      <c r="P445" s="31"/>
      <c r="Q445" s="31"/>
      <c r="R445" s="32"/>
      <c r="S445" s="32"/>
      <c r="T445" s="32"/>
    </row>
    <row r="446" spans="2:20" ht="21">
      <c r="B446" s="7">
        <v>6022</v>
      </c>
      <c r="C446" s="23" t="s">
        <v>279</v>
      </c>
      <c r="D446" s="24" t="s">
        <v>286</v>
      </c>
      <c r="E446" s="8" t="s">
        <v>690</v>
      </c>
      <c r="F446" s="25">
        <v>1376.6666666666667</v>
      </c>
      <c r="G446" s="26"/>
      <c r="H446" s="23"/>
      <c r="I446" s="24"/>
      <c r="J446" s="24"/>
      <c r="K446" s="24"/>
      <c r="L446" s="8"/>
      <c r="M446" s="28"/>
      <c r="N446" s="31"/>
      <c r="O446" s="31"/>
      <c r="P446" s="31"/>
      <c r="Q446" s="31"/>
      <c r="R446" s="32"/>
      <c r="S446" s="32"/>
      <c r="T446" s="32"/>
    </row>
    <row r="447" spans="2:20" ht="12.75">
      <c r="B447" s="7">
        <v>6031</v>
      </c>
      <c r="C447" s="23" t="s">
        <v>287</v>
      </c>
      <c r="D447" s="24" t="s">
        <v>288</v>
      </c>
      <c r="E447" s="8" t="s">
        <v>674</v>
      </c>
      <c r="F447" s="25">
        <v>143</v>
      </c>
      <c r="G447" s="26"/>
      <c r="H447" s="23"/>
      <c r="I447" s="24"/>
      <c r="J447" s="24"/>
      <c r="K447" s="24"/>
      <c r="L447" s="8"/>
      <c r="M447" s="28"/>
      <c r="N447" s="31"/>
      <c r="O447" s="31"/>
      <c r="P447" s="31"/>
      <c r="Q447" s="31"/>
      <c r="R447" s="32"/>
      <c r="S447" s="32"/>
      <c r="T447" s="32"/>
    </row>
    <row r="448" spans="2:20" ht="12.75">
      <c r="B448" s="7">
        <v>6051</v>
      </c>
      <c r="C448" s="23" t="s">
        <v>289</v>
      </c>
      <c r="D448" s="24" t="s">
        <v>290</v>
      </c>
      <c r="E448" s="8" t="s">
        <v>696</v>
      </c>
      <c r="F448" s="25">
        <v>614.6666666666666</v>
      </c>
      <c r="G448" s="26"/>
      <c r="H448" s="23"/>
      <c r="I448" s="24"/>
      <c r="J448" s="24"/>
      <c r="K448" s="24"/>
      <c r="L448" s="8"/>
      <c r="M448" s="28"/>
      <c r="N448" s="31"/>
      <c r="O448" s="31"/>
      <c r="P448" s="31"/>
      <c r="Q448" s="31"/>
      <c r="R448" s="32"/>
      <c r="S448" s="32"/>
      <c r="T448" s="32"/>
    </row>
    <row r="449" spans="2:20" ht="21">
      <c r="B449" s="7">
        <v>6061</v>
      </c>
      <c r="C449" s="23" t="s">
        <v>291</v>
      </c>
      <c r="D449" s="24" t="s">
        <v>292</v>
      </c>
      <c r="E449" s="8" t="s">
        <v>690</v>
      </c>
      <c r="F449" s="25">
        <v>478.6666666666667</v>
      </c>
      <c r="G449" s="26"/>
      <c r="H449" s="23"/>
      <c r="I449" s="24"/>
      <c r="J449" s="24"/>
      <c r="K449" s="24"/>
      <c r="L449" s="8"/>
      <c r="M449" s="28"/>
      <c r="N449" s="31"/>
      <c r="O449" s="31"/>
      <c r="P449" s="31"/>
      <c r="Q449" s="31"/>
      <c r="R449" s="32"/>
      <c r="S449" s="32"/>
      <c r="T449" s="32"/>
    </row>
    <row r="450" spans="2:20" ht="21">
      <c r="B450" s="7">
        <v>6071</v>
      </c>
      <c r="C450" s="23" t="s">
        <v>293</v>
      </c>
      <c r="D450" s="24" t="s">
        <v>294</v>
      </c>
      <c r="E450" s="8" t="s">
        <v>690</v>
      </c>
      <c r="F450" s="25">
        <v>550</v>
      </c>
      <c r="G450" s="26"/>
      <c r="H450" s="23"/>
      <c r="I450" s="24"/>
      <c r="J450" s="24"/>
      <c r="K450" s="24"/>
      <c r="L450" s="8"/>
      <c r="M450" s="28"/>
      <c r="N450" s="31"/>
      <c r="O450" s="31"/>
      <c r="P450" s="31"/>
      <c r="Q450" s="31"/>
      <c r="R450" s="32"/>
      <c r="S450" s="32"/>
      <c r="T450" s="32"/>
    </row>
    <row r="451" spans="2:20" ht="24">
      <c r="B451" s="7">
        <v>6091</v>
      </c>
      <c r="C451" s="23" t="s">
        <v>295</v>
      </c>
      <c r="D451" s="24" t="s">
        <v>296</v>
      </c>
      <c r="E451" s="8" t="s">
        <v>690</v>
      </c>
      <c r="F451" s="25">
        <v>2761.6666666666665</v>
      </c>
      <c r="G451" s="26">
        <v>334</v>
      </c>
      <c r="H451" s="23" t="s">
        <v>297</v>
      </c>
      <c r="I451" s="24"/>
      <c r="J451" s="24"/>
      <c r="K451" s="24"/>
      <c r="L451" s="8"/>
      <c r="M451" s="28"/>
      <c r="N451" s="31"/>
      <c r="O451" s="31"/>
      <c r="P451" s="31"/>
      <c r="Q451" s="31"/>
      <c r="R451" s="32"/>
      <c r="S451" s="32"/>
      <c r="T451" s="32"/>
    </row>
    <row r="452" spans="2:20" ht="12.75">
      <c r="B452" s="7">
        <v>6095</v>
      </c>
      <c r="C452" s="23" t="s">
        <v>298</v>
      </c>
      <c r="D452" s="24" t="s">
        <v>299</v>
      </c>
      <c r="E452" s="8" t="s">
        <v>696</v>
      </c>
      <c r="F452" s="25">
        <v>829.6666666666666</v>
      </c>
      <c r="G452" s="26"/>
      <c r="H452" s="23"/>
      <c r="I452" s="24"/>
      <c r="J452" s="24"/>
      <c r="K452" s="24"/>
      <c r="L452" s="8"/>
      <c r="M452" s="28"/>
      <c r="N452" s="31"/>
      <c r="O452" s="31"/>
      <c r="P452" s="31"/>
      <c r="Q452" s="31"/>
      <c r="R452" s="32"/>
      <c r="S452" s="32"/>
      <c r="T452" s="32"/>
    </row>
    <row r="453" spans="2:20" ht="12.75">
      <c r="B453" s="7">
        <v>6101</v>
      </c>
      <c r="C453" s="23" t="s">
        <v>300</v>
      </c>
      <c r="D453" s="24" t="s">
        <v>301</v>
      </c>
      <c r="E453" s="8" t="s">
        <v>542</v>
      </c>
      <c r="F453" s="25">
        <v>521.3333333333334</v>
      </c>
      <c r="G453" s="26"/>
      <c r="H453" s="23"/>
      <c r="I453" s="24"/>
      <c r="J453" s="24"/>
      <c r="K453" s="24"/>
      <c r="L453" s="8"/>
      <c r="M453" s="28"/>
      <c r="N453" s="31"/>
      <c r="O453" s="31"/>
      <c r="P453" s="31"/>
      <c r="Q453" s="31"/>
      <c r="R453" s="32"/>
      <c r="S453" s="32"/>
      <c r="T453" s="32"/>
    </row>
    <row r="454" spans="2:20" ht="24">
      <c r="B454" s="7">
        <v>6111</v>
      </c>
      <c r="C454" s="23" t="s">
        <v>302</v>
      </c>
      <c r="D454" s="24" t="s">
        <v>303</v>
      </c>
      <c r="E454" s="8" t="s">
        <v>690</v>
      </c>
      <c r="F454" s="25">
        <v>317.6666666666667</v>
      </c>
      <c r="G454" s="26">
        <v>332</v>
      </c>
      <c r="H454" s="23" t="s">
        <v>304</v>
      </c>
      <c r="I454" s="24" t="s">
        <v>305</v>
      </c>
      <c r="J454" s="29" t="s">
        <v>306</v>
      </c>
      <c r="K454" s="24" t="s">
        <v>305</v>
      </c>
      <c r="L454" s="8" t="s">
        <v>285</v>
      </c>
      <c r="M454" s="28">
        <v>1.3933333333333333</v>
      </c>
      <c r="N454" s="31"/>
      <c r="O454" s="31"/>
      <c r="P454" s="31"/>
      <c r="Q454" s="31"/>
      <c r="R454" s="32"/>
      <c r="S454" s="32"/>
      <c r="T454" s="32"/>
    </row>
    <row r="455" spans="2:20" ht="64.5">
      <c r="B455" s="7">
        <v>6121</v>
      </c>
      <c r="C455" s="23" t="s">
        <v>307</v>
      </c>
      <c r="D455" s="24" t="s">
        <v>308</v>
      </c>
      <c r="E455" s="8" t="s">
        <v>309</v>
      </c>
      <c r="F455" s="25">
        <v>37620</v>
      </c>
      <c r="G455" s="26">
        <v>317</v>
      </c>
      <c r="H455" s="23" t="s">
        <v>310</v>
      </c>
      <c r="I455" s="24" t="s">
        <v>311</v>
      </c>
      <c r="J455" s="29" t="s">
        <v>312</v>
      </c>
      <c r="K455" s="24" t="s">
        <v>313</v>
      </c>
      <c r="L455" s="8" t="s">
        <v>314</v>
      </c>
      <c r="M455" s="28">
        <v>137</v>
      </c>
      <c r="N455" s="31"/>
      <c r="O455" s="31"/>
      <c r="P455" s="31"/>
      <c r="Q455" s="31"/>
      <c r="R455" s="32"/>
      <c r="S455" s="32"/>
      <c r="T455" s="32"/>
    </row>
    <row r="456" spans="2:20" ht="21">
      <c r="B456" s="7">
        <v>6131</v>
      </c>
      <c r="C456" s="23" t="s">
        <v>315</v>
      </c>
      <c r="D456" s="24" t="s">
        <v>316</v>
      </c>
      <c r="E456" s="8" t="s">
        <v>674</v>
      </c>
      <c r="F456" s="25">
        <v>1000</v>
      </c>
      <c r="G456" s="26">
        <v>330</v>
      </c>
      <c r="H456" s="23" t="s">
        <v>317</v>
      </c>
      <c r="I456" s="24" t="s">
        <v>318</v>
      </c>
      <c r="J456" s="29" t="s">
        <v>319</v>
      </c>
      <c r="K456" s="24" t="s">
        <v>319</v>
      </c>
      <c r="L456" s="8" t="s">
        <v>871</v>
      </c>
      <c r="M456" s="28">
        <v>2.151</v>
      </c>
      <c r="N456" s="31"/>
      <c r="O456" s="31"/>
      <c r="P456" s="31"/>
      <c r="Q456" s="31"/>
      <c r="R456" s="32"/>
      <c r="S456" s="32"/>
      <c r="T456" s="32"/>
    </row>
    <row r="457" spans="2:20" ht="21">
      <c r="B457" s="7">
        <v>6141</v>
      </c>
      <c r="C457" s="23" t="s">
        <v>320</v>
      </c>
      <c r="D457" s="24" t="s">
        <v>321</v>
      </c>
      <c r="E457" s="8" t="s">
        <v>542</v>
      </c>
      <c r="F457" s="25">
        <v>1961.3333333333333</v>
      </c>
      <c r="G457" s="26"/>
      <c r="H457" s="23"/>
      <c r="I457" s="24"/>
      <c r="J457" s="24"/>
      <c r="K457" s="24"/>
      <c r="L457" s="8"/>
      <c r="M457" s="28"/>
      <c r="N457" s="31"/>
      <c r="O457" s="31"/>
      <c r="P457" s="31"/>
      <c r="Q457" s="31"/>
      <c r="R457" s="32"/>
      <c r="S457" s="32"/>
      <c r="T457" s="32"/>
    </row>
    <row r="458" spans="2:20" ht="21">
      <c r="B458" s="7">
        <v>6151</v>
      </c>
      <c r="C458" s="23" t="s">
        <v>322</v>
      </c>
      <c r="D458" s="24" t="s">
        <v>323</v>
      </c>
      <c r="E458" s="8" t="s">
        <v>696</v>
      </c>
      <c r="F458" s="25">
        <v>41180</v>
      </c>
      <c r="G458" s="26"/>
      <c r="H458" s="23"/>
      <c r="I458" s="24"/>
      <c r="J458" s="24"/>
      <c r="K458" s="24"/>
      <c r="L458" s="8"/>
      <c r="M458" s="28"/>
      <c r="N458" s="31"/>
      <c r="O458" s="31"/>
      <c r="P458" s="31"/>
      <c r="Q458" s="31"/>
      <c r="R458" s="32"/>
      <c r="S458" s="32"/>
      <c r="T458" s="32"/>
    </row>
    <row r="459" spans="2:20" ht="21">
      <c r="B459" s="7">
        <v>6161</v>
      </c>
      <c r="C459" s="23" t="s">
        <v>324</v>
      </c>
      <c r="D459" s="24" t="s">
        <v>325</v>
      </c>
      <c r="E459" s="8" t="s">
        <v>993</v>
      </c>
      <c r="F459" s="25">
        <v>20170</v>
      </c>
      <c r="G459" s="26"/>
      <c r="H459" s="23"/>
      <c r="I459" s="24"/>
      <c r="J459" s="24"/>
      <c r="K459" s="24"/>
      <c r="L459" s="8"/>
      <c r="M459" s="28"/>
      <c r="N459" s="31"/>
      <c r="O459" s="31"/>
      <c r="P459" s="31"/>
      <c r="Q459" s="31"/>
      <c r="R459" s="32"/>
      <c r="S459" s="32"/>
      <c r="T459" s="32"/>
    </row>
    <row r="460" spans="2:20" ht="21">
      <c r="B460" s="7">
        <v>6181</v>
      </c>
      <c r="C460" s="23" t="s">
        <v>326</v>
      </c>
      <c r="D460" s="24" t="s">
        <v>327</v>
      </c>
      <c r="E460" s="8" t="s">
        <v>674</v>
      </c>
      <c r="F460" s="25">
        <v>777</v>
      </c>
      <c r="G460" s="26"/>
      <c r="H460" s="23"/>
      <c r="I460" s="24"/>
      <c r="J460" s="24"/>
      <c r="K460" s="24"/>
      <c r="L460" s="8"/>
      <c r="M460" s="28"/>
      <c r="N460" s="31"/>
      <c r="O460" s="31"/>
      <c r="P460" s="31"/>
      <c r="Q460" s="31"/>
      <c r="R460" s="32"/>
      <c r="S460" s="32"/>
      <c r="T460" s="32"/>
    </row>
    <row r="461" spans="2:20" ht="21">
      <c r="B461" s="7">
        <v>6171</v>
      </c>
      <c r="C461" s="23" t="s">
        <v>328</v>
      </c>
      <c r="D461" s="24" t="s">
        <v>329</v>
      </c>
      <c r="E461" s="8" t="s">
        <v>1129</v>
      </c>
      <c r="F461" s="25">
        <v>8244</v>
      </c>
      <c r="G461" s="26">
        <v>329</v>
      </c>
      <c r="H461" s="23" t="s">
        <v>330</v>
      </c>
      <c r="I461" s="24" t="s">
        <v>331</v>
      </c>
      <c r="J461" s="29"/>
      <c r="K461" s="24"/>
      <c r="L461" s="8" t="s">
        <v>871</v>
      </c>
      <c r="M461" s="28">
        <v>96.57766666666667</v>
      </c>
      <c r="N461" s="31"/>
      <c r="O461" s="31"/>
      <c r="P461" s="31"/>
      <c r="Q461" s="31"/>
      <c r="R461" s="32"/>
      <c r="S461" s="32"/>
      <c r="T461" s="32"/>
    </row>
    <row r="462" spans="2:20" ht="21">
      <c r="B462" s="7">
        <v>6181</v>
      </c>
      <c r="C462" s="23" t="s">
        <v>332</v>
      </c>
      <c r="D462" s="24" t="s">
        <v>333</v>
      </c>
      <c r="E462" s="8" t="s">
        <v>674</v>
      </c>
      <c r="F462" s="25">
        <v>8614</v>
      </c>
      <c r="G462" s="26"/>
      <c r="H462" s="23"/>
      <c r="I462" s="24"/>
      <c r="J462" s="24"/>
      <c r="K462" s="24"/>
      <c r="L462" s="8"/>
      <c r="M462" s="28"/>
      <c r="N462" s="31"/>
      <c r="O462" s="31"/>
      <c r="P462" s="31"/>
      <c r="Q462" s="31"/>
      <c r="R462" s="32"/>
      <c r="S462" s="32"/>
      <c r="T462" s="32"/>
    </row>
    <row r="463" spans="2:20" ht="12.75">
      <c r="B463" s="7">
        <v>6201</v>
      </c>
      <c r="C463" s="23" t="s">
        <v>334</v>
      </c>
      <c r="D463" s="24" t="s">
        <v>335</v>
      </c>
      <c r="E463" s="8" t="s">
        <v>336</v>
      </c>
      <c r="F463" s="25">
        <v>30</v>
      </c>
      <c r="G463" s="26">
        <v>458</v>
      </c>
      <c r="H463" s="23" t="s">
        <v>337</v>
      </c>
      <c r="I463" s="29" t="s">
        <v>338</v>
      </c>
      <c r="J463" s="29" t="s">
        <v>338</v>
      </c>
      <c r="K463" s="29" t="s">
        <v>338</v>
      </c>
      <c r="L463" s="8" t="s">
        <v>259</v>
      </c>
      <c r="M463" s="28">
        <v>0.6666666666666666</v>
      </c>
      <c r="N463" s="31"/>
      <c r="O463" s="31"/>
      <c r="P463" s="31"/>
      <c r="Q463" s="31"/>
      <c r="R463" s="32"/>
      <c r="S463" s="32"/>
      <c r="T463" s="32"/>
    </row>
    <row r="464" spans="2:20" ht="12.75">
      <c r="B464" s="7">
        <v>6202</v>
      </c>
      <c r="C464" s="23" t="s">
        <v>339</v>
      </c>
      <c r="D464" s="24" t="s">
        <v>340</v>
      </c>
      <c r="E464" s="8" t="s">
        <v>336</v>
      </c>
      <c r="F464" s="25">
        <v>30</v>
      </c>
      <c r="G464" s="26">
        <v>459</v>
      </c>
      <c r="H464" s="23" t="s">
        <v>341</v>
      </c>
      <c r="I464" s="29" t="s">
        <v>342</v>
      </c>
      <c r="J464" s="29" t="s">
        <v>342</v>
      </c>
      <c r="K464" s="29" t="s">
        <v>342</v>
      </c>
      <c r="L464" s="8" t="s">
        <v>259</v>
      </c>
      <c r="M464" s="28">
        <v>0.5</v>
      </c>
      <c r="N464" s="31"/>
      <c r="O464" s="31"/>
      <c r="P464" s="31"/>
      <c r="Q464" s="31"/>
      <c r="R464" s="32"/>
      <c r="S464" s="32"/>
      <c r="T464" s="32"/>
    </row>
    <row r="465" spans="2:20" ht="12.75">
      <c r="B465" s="7">
        <v>6211</v>
      </c>
      <c r="C465" s="23" t="s">
        <v>343</v>
      </c>
      <c r="D465" s="24" t="s">
        <v>344</v>
      </c>
      <c r="E465" s="8" t="s">
        <v>336</v>
      </c>
      <c r="F465" s="25">
        <v>215890</v>
      </c>
      <c r="G465" s="26"/>
      <c r="H465" s="23"/>
      <c r="I465" s="24"/>
      <c r="J465" s="24"/>
      <c r="K465" s="24"/>
      <c r="L465" s="8"/>
      <c r="M465" s="28"/>
      <c r="N465" s="31"/>
      <c r="O465" s="31"/>
      <c r="P465" s="31"/>
      <c r="Q465" s="31"/>
      <c r="R465" s="32"/>
      <c r="S465" s="32"/>
      <c r="T465" s="32"/>
    </row>
    <row r="466" spans="2:20" ht="12.75">
      <c r="B466" s="7">
        <v>6212</v>
      </c>
      <c r="C466" s="23" t="s">
        <v>345</v>
      </c>
      <c r="D466" s="24" t="s">
        <v>346</v>
      </c>
      <c r="E466" s="8" t="s">
        <v>336</v>
      </c>
      <c r="F466" s="25">
        <v>220656.66666666666</v>
      </c>
      <c r="G466" s="26"/>
      <c r="H466" s="23"/>
      <c r="I466" s="24"/>
      <c r="J466" s="24"/>
      <c r="K466" s="24"/>
      <c r="L466" s="8"/>
      <c r="M466" s="28"/>
      <c r="N466" s="31"/>
      <c r="O466" s="31"/>
      <c r="P466" s="31"/>
      <c r="Q466" s="31"/>
      <c r="R466" s="32"/>
      <c r="S466" s="32"/>
      <c r="T466" s="32"/>
    </row>
    <row r="467" spans="2:20" ht="24">
      <c r="B467" s="7">
        <v>6213</v>
      </c>
      <c r="C467" s="23" t="s">
        <v>347</v>
      </c>
      <c r="D467" s="24" t="s">
        <v>348</v>
      </c>
      <c r="E467" s="8" t="s">
        <v>336</v>
      </c>
      <c r="F467" s="25">
        <v>127595</v>
      </c>
      <c r="G467" s="26">
        <v>461</v>
      </c>
      <c r="H467" s="23" t="s">
        <v>349</v>
      </c>
      <c r="I467" s="29" t="s">
        <v>350</v>
      </c>
      <c r="J467" s="29" t="s">
        <v>351</v>
      </c>
      <c r="K467" s="24"/>
      <c r="L467" s="8" t="s">
        <v>352</v>
      </c>
      <c r="M467" s="28">
        <v>12.333333333333334</v>
      </c>
      <c r="N467" s="31"/>
      <c r="O467" s="31"/>
      <c r="P467" s="31"/>
      <c r="Q467" s="31"/>
      <c r="R467" s="32"/>
      <c r="S467" s="32"/>
      <c r="T467" s="32"/>
    </row>
    <row r="468" spans="2:20" ht="24">
      <c r="B468" s="7">
        <v>6214</v>
      </c>
      <c r="C468" s="23" t="s">
        <v>353</v>
      </c>
      <c r="D468" s="24" t="s">
        <v>354</v>
      </c>
      <c r="E468" s="8" t="s">
        <v>336</v>
      </c>
      <c r="F468" s="25">
        <v>92500</v>
      </c>
      <c r="G468" s="26"/>
      <c r="H468" s="23"/>
      <c r="I468" s="24"/>
      <c r="J468" s="24"/>
      <c r="K468" s="24"/>
      <c r="L468" s="8"/>
      <c r="M468" s="28"/>
      <c r="N468" s="31"/>
      <c r="O468" s="31"/>
      <c r="P468" s="31"/>
      <c r="Q468" s="31"/>
      <c r="R468" s="32"/>
      <c r="S468" s="32"/>
      <c r="T468" s="32"/>
    </row>
    <row r="469" spans="2:20" ht="24">
      <c r="B469" s="7">
        <v>6215</v>
      </c>
      <c r="C469" s="23" t="s">
        <v>355</v>
      </c>
      <c r="D469" s="24" t="s">
        <v>356</v>
      </c>
      <c r="E469" s="8" t="s">
        <v>336</v>
      </c>
      <c r="F469" s="25">
        <v>144573.33333333334</v>
      </c>
      <c r="G469" s="26"/>
      <c r="H469" s="23"/>
      <c r="I469" s="24"/>
      <c r="J469" s="24"/>
      <c r="K469" s="24"/>
      <c r="L469" s="8"/>
      <c r="M469" s="28"/>
      <c r="N469" s="31"/>
      <c r="O469" s="31"/>
      <c r="P469" s="31"/>
      <c r="Q469" s="31"/>
      <c r="R469" s="32"/>
      <c r="S469" s="32"/>
      <c r="T469" s="32"/>
    </row>
    <row r="470" spans="2:20" ht="24">
      <c r="B470" s="7">
        <v>6216</v>
      </c>
      <c r="C470" s="23" t="s">
        <v>357</v>
      </c>
      <c r="D470" s="24" t="s">
        <v>358</v>
      </c>
      <c r="E470" s="8" t="s">
        <v>336</v>
      </c>
      <c r="F470" s="25">
        <v>76083.33333333333</v>
      </c>
      <c r="G470" s="26"/>
      <c r="H470" s="23"/>
      <c r="I470" s="24"/>
      <c r="J470" s="24"/>
      <c r="K470" s="24"/>
      <c r="L470" s="8"/>
      <c r="M470" s="28"/>
      <c r="N470" s="31"/>
      <c r="O470" s="31"/>
      <c r="P470" s="31"/>
      <c r="Q470" s="31"/>
      <c r="R470" s="32"/>
      <c r="S470" s="32"/>
      <c r="T470" s="32"/>
    </row>
    <row r="471" spans="2:20" ht="21">
      <c r="B471" s="7">
        <v>6221</v>
      </c>
      <c r="C471" s="23" t="s">
        <v>359</v>
      </c>
      <c r="D471" s="24" t="s">
        <v>360</v>
      </c>
      <c r="E471" s="8" t="s">
        <v>336</v>
      </c>
      <c r="F471" s="25">
        <v>3780.6666666666665</v>
      </c>
      <c r="G471" s="26">
        <v>463</v>
      </c>
      <c r="H471" s="23" t="s">
        <v>361</v>
      </c>
      <c r="I471" s="24"/>
      <c r="J471" s="24"/>
      <c r="K471" s="24"/>
      <c r="L471" s="8" t="s">
        <v>362</v>
      </c>
      <c r="M471" s="28">
        <v>1.5</v>
      </c>
      <c r="N471" s="31"/>
      <c r="O471" s="31"/>
      <c r="P471" s="31"/>
      <c r="Q471" s="31"/>
      <c r="R471" s="32"/>
      <c r="S471" s="32"/>
      <c r="T471" s="32"/>
    </row>
    <row r="472" spans="2:20" ht="12.75">
      <c r="B472" s="7">
        <v>7001</v>
      </c>
      <c r="C472" s="23" t="s">
        <v>363</v>
      </c>
      <c r="D472" s="24" t="s">
        <v>364</v>
      </c>
      <c r="E472" s="8" t="s">
        <v>336</v>
      </c>
      <c r="F472" s="25">
        <v>177</v>
      </c>
      <c r="G472" s="26"/>
      <c r="H472" s="23"/>
      <c r="I472" s="24"/>
      <c r="J472" s="24"/>
      <c r="K472" s="24"/>
      <c r="L472" s="8"/>
      <c r="M472" s="28"/>
      <c r="N472" s="31"/>
      <c r="O472" s="31"/>
      <c r="P472" s="31"/>
      <c r="Q472" s="31"/>
      <c r="R472" s="32"/>
      <c r="S472" s="32"/>
      <c r="T472" s="32"/>
    </row>
    <row r="473" spans="2:20" ht="21">
      <c r="B473" s="7">
        <v>7013</v>
      </c>
      <c r="C473" s="23" t="s">
        <v>365</v>
      </c>
      <c r="D473" s="24" t="s">
        <v>366</v>
      </c>
      <c r="E473" s="8" t="s">
        <v>336</v>
      </c>
      <c r="F473" s="25">
        <v>138.5</v>
      </c>
      <c r="G473" s="26">
        <v>428</v>
      </c>
      <c r="H473" s="23" t="s">
        <v>367</v>
      </c>
      <c r="I473" s="29" t="s">
        <v>368</v>
      </c>
      <c r="J473" s="29" t="s">
        <v>369</v>
      </c>
      <c r="K473" s="24"/>
      <c r="L473" s="8" t="s">
        <v>370</v>
      </c>
      <c r="M473" s="28">
        <v>0.045</v>
      </c>
      <c r="N473" s="31"/>
      <c r="O473" s="31"/>
      <c r="P473" s="31"/>
      <c r="Q473" s="31"/>
      <c r="R473" s="32"/>
      <c r="S473" s="32"/>
      <c r="T473" s="32"/>
    </row>
    <row r="474" spans="2:20" ht="21">
      <c r="B474" s="7">
        <v>7014</v>
      </c>
      <c r="C474" s="23" t="s">
        <v>365</v>
      </c>
      <c r="D474" s="24" t="s">
        <v>371</v>
      </c>
      <c r="E474" s="8" t="s">
        <v>372</v>
      </c>
      <c r="F474" s="25">
        <v>3086.5</v>
      </c>
      <c r="G474" s="26"/>
      <c r="H474" s="23"/>
      <c r="I474" s="24"/>
      <c r="J474" s="24"/>
      <c r="K474" s="24"/>
      <c r="L474" s="8"/>
      <c r="M474" s="28"/>
      <c r="N474" s="31"/>
      <c r="O474" s="31"/>
      <c r="P474" s="31"/>
      <c r="Q474" s="31"/>
      <c r="R474" s="32"/>
      <c r="S474" s="32"/>
      <c r="T474" s="32"/>
    </row>
    <row r="475" spans="2:20" ht="21">
      <c r="B475" s="7">
        <v>7016</v>
      </c>
      <c r="C475" s="23" t="s">
        <v>365</v>
      </c>
      <c r="D475" s="24" t="s">
        <v>373</v>
      </c>
      <c r="E475" s="8" t="s">
        <v>1111</v>
      </c>
      <c r="F475" s="25">
        <v>7710</v>
      </c>
      <c r="G475" s="26">
        <v>431</v>
      </c>
      <c r="H475" s="23" t="s">
        <v>374</v>
      </c>
      <c r="I475" s="29"/>
      <c r="J475" s="29"/>
      <c r="K475" s="24"/>
      <c r="L475" s="8" t="s">
        <v>370</v>
      </c>
      <c r="M475" s="28">
        <v>0.5</v>
      </c>
      <c r="N475" s="31"/>
      <c r="O475" s="31"/>
      <c r="P475" s="31"/>
      <c r="Q475" s="31"/>
      <c r="R475" s="32"/>
      <c r="S475" s="32"/>
      <c r="T475" s="32"/>
    </row>
    <row r="476" spans="2:20" ht="12.75">
      <c r="B476" s="7">
        <v>7052</v>
      </c>
      <c r="C476" s="23" t="s">
        <v>375</v>
      </c>
      <c r="D476" s="24" t="s">
        <v>376</v>
      </c>
      <c r="E476" s="8" t="s">
        <v>336</v>
      </c>
      <c r="F476" s="25">
        <v>188.5</v>
      </c>
      <c r="G476" s="26">
        <v>426</v>
      </c>
      <c r="H476" s="23" t="s">
        <v>377</v>
      </c>
      <c r="I476" s="29" t="s">
        <v>378</v>
      </c>
      <c r="J476" s="29" t="s">
        <v>378</v>
      </c>
      <c r="K476" s="24" t="s">
        <v>379</v>
      </c>
      <c r="L476" s="8" t="s">
        <v>2402</v>
      </c>
      <c r="M476" s="28">
        <v>2.639</v>
      </c>
      <c r="N476" s="31"/>
      <c r="O476" s="31"/>
      <c r="P476" s="31"/>
      <c r="Q476" s="31"/>
      <c r="R476" s="32"/>
      <c r="S476" s="32"/>
      <c r="T476" s="32"/>
    </row>
    <row r="477" spans="2:20" ht="24">
      <c r="B477" s="7">
        <v>7061</v>
      </c>
      <c r="C477" s="23" t="s">
        <v>380</v>
      </c>
      <c r="D477" s="24" t="s">
        <v>381</v>
      </c>
      <c r="E477" s="8" t="s">
        <v>336</v>
      </c>
      <c r="F477" s="25">
        <v>589.3333333333334</v>
      </c>
      <c r="G477" s="26">
        <v>430</v>
      </c>
      <c r="H477" s="23" t="s">
        <v>382</v>
      </c>
      <c r="I477" s="29" t="s">
        <v>383</v>
      </c>
      <c r="J477" s="29" t="s">
        <v>384</v>
      </c>
      <c r="K477" s="24" t="s">
        <v>1139</v>
      </c>
      <c r="L477" s="8" t="s">
        <v>370</v>
      </c>
      <c r="M477" s="28">
        <v>1.4223333333333332</v>
      </c>
      <c r="N477" s="31"/>
      <c r="O477" s="31"/>
      <c r="P477" s="31"/>
      <c r="Q477" s="31"/>
      <c r="R477" s="32"/>
      <c r="S477" s="32"/>
      <c r="T477" s="32"/>
    </row>
    <row r="478" spans="2:20" ht="24">
      <c r="B478" s="7">
        <v>7062</v>
      </c>
      <c r="C478" s="23" t="s">
        <v>385</v>
      </c>
      <c r="D478" s="24" t="s">
        <v>381</v>
      </c>
      <c r="E478" s="8" t="s">
        <v>386</v>
      </c>
      <c r="F478" s="25">
        <v>1833.3333333333333</v>
      </c>
      <c r="G478" s="26"/>
      <c r="H478" s="23"/>
      <c r="I478" s="29"/>
      <c r="J478" s="29"/>
      <c r="K478" s="29"/>
      <c r="L478" s="8"/>
      <c r="M478" s="28"/>
      <c r="N478" s="31"/>
      <c r="O478" s="31"/>
      <c r="P478" s="31"/>
      <c r="Q478" s="31"/>
      <c r="R478" s="32"/>
      <c r="S478" s="32"/>
      <c r="T478" s="32"/>
    </row>
    <row r="479" spans="2:20" ht="24">
      <c r="B479" s="7">
        <v>7063</v>
      </c>
      <c r="C479" s="23" t="s">
        <v>387</v>
      </c>
      <c r="D479" s="24" t="s">
        <v>381</v>
      </c>
      <c r="E479" s="8" t="s">
        <v>336</v>
      </c>
      <c r="F479" s="25">
        <v>87.66666666666667</v>
      </c>
      <c r="G479" s="26"/>
      <c r="H479" s="23"/>
      <c r="I479" s="24"/>
      <c r="J479" s="24"/>
      <c r="K479" s="24"/>
      <c r="L479" s="8"/>
      <c r="M479" s="28"/>
      <c r="N479" s="31"/>
      <c r="O479" s="31"/>
      <c r="P479" s="31"/>
      <c r="Q479" s="31"/>
      <c r="R479" s="32"/>
      <c r="S479" s="32"/>
      <c r="T479" s="32"/>
    </row>
    <row r="480" spans="2:20" ht="24">
      <c r="B480" s="7">
        <v>7064</v>
      </c>
      <c r="C480" s="23" t="s">
        <v>388</v>
      </c>
      <c r="D480" s="24" t="s">
        <v>381</v>
      </c>
      <c r="E480" s="8" t="s">
        <v>386</v>
      </c>
      <c r="F480" s="25">
        <v>343</v>
      </c>
      <c r="G480" s="26"/>
      <c r="H480" s="23"/>
      <c r="I480" s="24"/>
      <c r="J480" s="24"/>
      <c r="K480" s="24"/>
      <c r="L480" s="8"/>
      <c r="M480" s="28"/>
      <c r="N480" s="31"/>
      <c r="O480" s="31"/>
      <c r="P480" s="31"/>
      <c r="Q480" s="31"/>
      <c r="R480" s="32"/>
      <c r="S480" s="32"/>
      <c r="T480" s="32"/>
    </row>
    <row r="481" spans="2:20" ht="12.75">
      <c r="B481" s="7">
        <v>7071</v>
      </c>
      <c r="C481" s="23" t="s">
        <v>389</v>
      </c>
      <c r="D481" s="24" t="s">
        <v>390</v>
      </c>
      <c r="E481" s="8"/>
      <c r="F481" s="25"/>
      <c r="G481" s="26">
        <v>429</v>
      </c>
      <c r="H481" s="23" t="s">
        <v>391</v>
      </c>
      <c r="I481" s="29" t="s">
        <v>392</v>
      </c>
      <c r="J481" s="29" t="s">
        <v>369</v>
      </c>
      <c r="K481" s="24" t="s">
        <v>393</v>
      </c>
      <c r="L481" s="8" t="s">
        <v>370</v>
      </c>
      <c r="M481" s="28">
        <v>0.4713333333333333</v>
      </c>
      <c r="N481" s="31"/>
      <c r="O481" s="31"/>
      <c r="P481" s="31"/>
      <c r="Q481" s="31"/>
      <c r="R481" s="32"/>
      <c r="S481" s="32"/>
      <c r="T481" s="32"/>
    </row>
    <row r="482" spans="2:20" ht="12.75">
      <c r="B482" s="7">
        <v>7201</v>
      </c>
      <c r="C482" s="23" t="s">
        <v>394</v>
      </c>
      <c r="D482" s="24" t="s">
        <v>395</v>
      </c>
      <c r="E482" s="8" t="s">
        <v>1129</v>
      </c>
      <c r="F482" s="25">
        <v>31713.333333333332</v>
      </c>
      <c r="G482" s="26">
        <v>361</v>
      </c>
      <c r="H482" s="23" t="s">
        <v>396</v>
      </c>
      <c r="I482" s="24" t="s">
        <v>397</v>
      </c>
      <c r="J482" s="29" t="s">
        <v>398</v>
      </c>
      <c r="K482" s="24" t="s">
        <v>399</v>
      </c>
      <c r="L482" s="8" t="s">
        <v>1256</v>
      </c>
      <c r="M482" s="28">
        <v>398.1296666666667</v>
      </c>
      <c r="N482" s="31"/>
      <c r="O482" s="31"/>
      <c r="P482" s="31"/>
      <c r="Q482" s="31"/>
      <c r="R482" s="32"/>
      <c r="S482" s="32"/>
      <c r="T482" s="32"/>
    </row>
    <row r="483" spans="2:20" ht="12.75">
      <c r="B483" s="7">
        <v>7301</v>
      </c>
      <c r="C483" s="23" t="s">
        <v>400</v>
      </c>
      <c r="D483" s="24" t="s">
        <v>401</v>
      </c>
      <c r="E483" s="8" t="s">
        <v>402</v>
      </c>
      <c r="F483" s="25">
        <v>118</v>
      </c>
      <c r="G483" s="26"/>
      <c r="H483" s="23"/>
      <c r="I483" s="24"/>
      <c r="J483" s="24"/>
      <c r="K483" s="24"/>
      <c r="L483" s="8"/>
      <c r="M483" s="28"/>
      <c r="N483" s="31"/>
      <c r="O483" s="31"/>
      <c r="P483" s="31"/>
      <c r="Q483" s="31"/>
      <c r="R483" s="32"/>
      <c r="S483" s="32"/>
      <c r="T483" s="32"/>
    </row>
    <row r="484" spans="2:20" ht="12.75">
      <c r="B484" s="7">
        <v>7302</v>
      </c>
      <c r="C484" s="23" t="s">
        <v>400</v>
      </c>
      <c r="D484" s="24" t="s">
        <v>403</v>
      </c>
      <c r="E484" s="8" t="s">
        <v>402</v>
      </c>
      <c r="F484" s="25">
        <v>136.33333333333334</v>
      </c>
      <c r="G484" s="26"/>
      <c r="H484" s="23"/>
      <c r="I484" s="24"/>
      <c r="J484" s="24"/>
      <c r="K484" s="24"/>
      <c r="L484" s="8"/>
      <c r="M484" s="28"/>
      <c r="N484" s="31"/>
      <c r="O484" s="31"/>
      <c r="P484" s="31"/>
      <c r="Q484" s="31"/>
      <c r="R484" s="32"/>
      <c r="S484" s="32"/>
      <c r="T484" s="32"/>
    </row>
    <row r="485" spans="2:20" ht="21">
      <c r="B485" s="7">
        <v>7311</v>
      </c>
      <c r="C485" s="23" t="s">
        <v>404</v>
      </c>
      <c r="D485" s="24" t="s">
        <v>405</v>
      </c>
      <c r="E485" s="8" t="s">
        <v>674</v>
      </c>
      <c r="F485" s="25">
        <v>11001.666666666666</v>
      </c>
      <c r="G485" s="26"/>
      <c r="H485" s="23"/>
      <c r="I485" s="24"/>
      <c r="J485" s="24"/>
      <c r="K485" s="24"/>
      <c r="L485" s="8"/>
      <c r="M485" s="28"/>
      <c r="N485" s="31"/>
      <c r="O485" s="31"/>
      <c r="P485" s="31"/>
      <c r="Q485" s="31"/>
      <c r="R485" s="32"/>
      <c r="S485" s="32"/>
      <c r="T485" s="32"/>
    </row>
    <row r="486" spans="2:20" ht="32.25">
      <c r="B486" s="7">
        <v>7322</v>
      </c>
      <c r="C486" s="23" t="s">
        <v>406</v>
      </c>
      <c r="D486" s="24" t="s">
        <v>407</v>
      </c>
      <c r="E486" s="8" t="s">
        <v>624</v>
      </c>
      <c r="F486" s="25">
        <v>1704.6666666666667</v>
      </c>
      <c r="G486" s="26"/>
      <c r="H486" s="23"/>
      <c r="I486" s="24"/>
      <c r="J486" s="24"/>
      <c r="K486" s="24"/>
      <c r="L486" s="8"/>
      <c r="M486" s="28"/>
      <c r="N486" s="31"/>
      <c r="O486" s="31"/>
      <c r="P486" s="31"/>
      <c r="Q486" s="31"/>
      <c r="R486" s="32"/>
      <c r="S486" s="32"/>
      <c r="T486" s="32"/>
    </row>
    <row r="487" spans="2:20" ht="21">
      <c r="B487" s="7">
        <v>7331</v>
      </c>
      <c r="C487" s="23" t="s">
        <v>408</v>
      </c>
      <c r="D487" s="24" t="s">
        <v>409</v>
      </c>
      <c r="E487" s="8" t="s">
        <v>336</v>
      </c>
      <c r="F487" s="25">
        <v>14216.666666666666</v>
      </c>
      <c r="G487" s="26"/>
      <c r="H487" s="23"/>
      <c r="I487" s="24"/>
      <c r="J487" s="24"/>
      <c r="K487" s="24"/>
      <c r="L487" s="8"/>
      <c r="M487" s="28"/>
      <c r="N487" s="31"/>
      <c r="O487" s="31"/>
      <c r="P487" s="31"/>
      <c r="Q487" s="31"/>
      <c r="R487" s="32"/>
      <c r="S487" s="32"/>
      <c r="T487" s="32"/>
    </row>
    <row r="488" spans="2:20" ht="12.75">
      <c r="B488" s="7">
        <v>7332</v>
      </c>
      <c r="C488" s="23" t="s">
        <v>408</v>
      </c>
      <c r="D488" s="24" t="s">
        <v>410</v>
      </c>
      <c r="E488" s="8" t="s">
        <v>336</v>
      </c>
      <c r="F488" s="25">
        <v>5057</v>
      </c>
      <c r="G488" s="26"/>
      <c r="H488" s="23"/>
      <c r="I488" s="24"/>
      <c r="J488" s="24"/>
      <c r="K488" s="24"/>
      <c r="L488" s="8"/>
      <c r="M488" s="28"/>
      <c r="N488" s="31"/>
      <c r="O488" s="31"/>
      <c r="P488" s="31"/>
      <c r="Q488" s="31"/>
      <c r="R488" s="32"/>
      <c r="S488" s="32"/>
      <c r="T488" s="32"/>
    </row>
    <row r="489" spans="2:20" ht="12.75">
      <c r="B489" s="7">
        <v>7335</v>
      </c>
      <c r="C489" s="23" t="s">
        <v>408</v>
      </c>
      <c r="D489" s="24" t="s">
        <v>411</v>
      </c>
      <c r="E489" s="8" t="s">
        <v>412</v>
      </c>
      <c r="F489" s="25">
        <v>2152.6666666666665</v>
      </c>
      <c r="G489" s="26"/>
      <c r="H489" s="23"/>
      <c r="I489" s="24"/>
      <c r="J489" s="24"/>
      <c r="K489" s="24"/>
      <c r="L489" s="8"/>
      <c r="M489" s="28"/>
      <c r="N489" s="31"/>
      <c r="O489" s="31"/>
      <c r="P489" s="31"/>
      <c r="Q489" s="31"/>
      <c r="R489" s="32"/>
      <c r="S489" s="32"/>
      <c r="T489" s="32"/>
    </row>
    <row r="490" spans="2:20" ht="32.25">
      <c r="B490" s="7">
        <v>7341</v>
      </c>
      <c r="C490" s="23" t="s">
        <v>413</v>
      </c>
      <c r="D490" s="24" t="s">
        <v>414</v>
      </c>
      <c r="E490" s="8" t="s">
        <v>336</v>
      </c>
      <c r="F490" s="25">
        <v>3878</v>
      </c>
      <c r="G490" s="26"/>
      <c r="H490" s="23"/>
      <c r="I490" s="24"/>
      <c r="J490" s="24"/>
      <c r="K490" s="24"/>
      <c r="L490" s="8"/>
      <c r="M490" s="28"/>
      <c r="N490" s="31"/>
      <c r="O490" s="31"/>
      <c r="P490" s="31"/>
      <c r="Q490" s="31"/>
      <c r="R490" s="32"/>
      <c r="S490" s="32"/>
      <c r="T490" s="32"/>
    </row>
    <row r="491" spans="2:20" ht="21">
      <c r="B491" s="7">
        <v>7342</v>
      </c>
      <c r="C491" s="23" t="s">
        <v>415</v>
      </c>
      <c r="D491" s="24" t="s">
        <v>416</v>
      </c>
      <c r="E491" s="8" t="s">
        <v>1111</v>
      </c>
      <c r="F491" s="25">
        <v>25266.666666666668</v>
      </c>
      <c r="G491" s="26"/>
      <c r="H491" s="23"/>
      <c r="I491" s="29"/>
      <c r="J491" s="29"/>
      <c r="K491" s="29"/>
      <c r="L491" s="8"/>
      <c r="M491" s="28"/>
      <c r="N491" s="31"/>
      <c r="O491" s="31"/>
      <c r="P491" s="31"/>
      <c r="Q491" s="31"/>
      <c r="R491" s="32"/>
      <c r="S491" s="32"/>
      <c r="T491" s="32"/>
    </row>
    <row r="492" spans="2:20" ht="12.75">
      <c r="B492" s="7">
        <v>7343</v>
      </c>
      <c r="C492" s="23" t="s">
        <v>417</v>
      </c>
      <c r="D492" s="24" t="s">
        <v>418</v>
      </c>
      <c r="E492" s="8" t="s">
        <v>419</v>
      </c>
      <c r="F492" s="25">
        <v>458</v>
      </c>
      <c r="G492" s="26"/>
      <c r="H492" s="23"/>
      <c r="I492" s="24"/>
      <c r="J492" s="24"/>
      <c r="K492" s="24"/>
      <c r="L492" s="8"/>
      <c r="M492" s="28"/>
      <c r="N492" s="31"/>
      <c r="O492" s="31"/>
      <c r="P492" s="31"/>
      <c r="Q492" s="31"/>
      <c r="R492" s="32"/>
      <c r="S492" s="32"/>
      <c r="T492" s="32"/>
    </row>
    <row r="493" spans="2:20" ht="21">
      <c r="B493" s="7">
        <v>7413</v>
      </c>
      <c r="C493" s="23" t="s">
        <v>420</v>
      </c>
      <c r="D493" s="24" t="s">
        <v>421</v>
      </c>
      <c r="E493" s="8" t="s">
        <v>422</v>
      </c>
      <c r="F493" s="25">
        <v>1732.3333333333333</v>
      </c>
      <c r="G493" s="26"/>
      <c r="H493" s="23"/>
      <c r="I493" s="29"/>
      <c r="J493" s="29"/>
      <c r="K493" s="24"/>
      <c r="L493" s="8"/>
      <c r="M493" s="28"/>
      <c r="N493" s="31"/>
      <c r="O493" s="31"/>
      <c r="P493" s="31"/>
      <c r="Q493" s="31"/>
      <c r="R493" s="32"/>
      <c r="S493" s="32"/>
      <c r="T493" s="32"/>
    </row>
    <row r="494" spans="2:20" ht="12.75">
      <c r="B494" s="7">
        <v>7416</v>
      </c>
      <c r="C494" s="23" t="s">
        <v>423</v>
      </c>
      <c r="D494" s="24" t="s">
        <v>424</v>
      </c>
      <c r="E494" s="8" t="s">
        <v>425</v>
      </c>
      <c r="F494" s="25"/>
      <c r="G494" s="26">
        <v>420</v>
      </c>
      <c r="H494" s="23" t="s">
        <v>426</v>
      </c>
      <c r="I494" s="29" t="s">
        <v>427</v>
      </c>
      <c r="J494" s="29" t="s">
        <v>428</v>
      </c>
      <c r="K494" s="29"/>
      <c r="L494" s="8" t="s">
        <v>259</v>
      </c>
      <c r="M494" s="28">
        <v>0.2833333333333334</v>
      </c>
      <c r="N494" s="31"/>
      <c r="O494" s="31"/>
      <c r="P494" s="31"/>
      <c r="Q494" s="31"/>
      <c r="R494" s="32"/>
      <c r="S494" s="32"/>
      <c r="T494" s="32"/>
    </row>
    <row r="495" spans="2:20" ht="21">
      <c r="B495" s="7">
        <v>7433</v>
      </c>
      <c r="C495" s="23" t="s">
        <v>429</v>
      </c>
      <c r="D495" s="24" t="s">
        <v>430</v>
      </c>
      <c r="E495" s="8" t="s">
        <v>696</v>
      </c>
      <c r="F495" s="25">
        <v>1123.3333333333333</v>
      </c>
      <c r="G495" s="26"/>
      <c r="H495" s="23"/>
      <c r="I495" s="24"/>
      <c r="J495" s="24"/>
      <c r="K495" s="24"/>
      <c r="L495" s="8"/>
      <c r="M495" s="28"/>
      <c r="N495" s="31"/>
      <c r="O495" s="31"/>
      <c r="P495" s="31"/>
      <c r="Q495" s="31"/>
      <c r="R495" s="32"/>
      <c r="S495" s="32"/>
      <c r="T495" s="32"/>
    </row>
    <row r="496" spans="2:20" ht="12.75">
      <c r="B496" s="7">
        <v>7401</v>
      </c>
      <c r="C496" s="23" t="s">
        <v>431</v>
      </c>
      <c r="D496" s="24" t="s">
        <v>432</v>
      </c>
      <c r="E496" s="8"/>
      <c r="F496" s="25"/>
      <c r="G496" s="26"/>
      <c r="H496" s="23"/>
      <c r="I496" s="24"/>
      <c r="J496" s="24"/>
      <c r="K496" s="24"/>
      <c r="L496" s="8"/>
      <c r="M496" s="28"/>
      <c r="N496" s="31"/>
      <c r="O496" s="31"/>
      <c r="P496" s="31"/>
      <c r="Q496" s="31"/>
      <c r="R496" s="32"/>
      <c r="S496" s="32"/>
      <c r="T496" s="32"/>
    </row>
    <row r="497" spans="2:20" ht="12.75">
      <c r="B497" s="7">
        <v>7402</v>
      </c>
      <c r="C497" s="23" t="s">
        <v>431</v>
      </c>
      <c r="D497" s="24" t="s">
        <v>433</v>
      </c>
      <c r="E497" s="8"/>
      <c r="F497" s="25"/>
      <c r="G497" s="26">
        <v>423</v>
      </c>
      <c r="H497" s="23" t="s">
        <v>434</v>
      </c>
      <c r="I497" s="29" t="s">
        <v>435</v>
      </c>
      <c r="J497" s="29" t="s">
        <v>435</v>
      </c>
      <c r="K497" s="29" t="s">
        <v>435</v>
      </c>
      <c r="L497" s="8" t="s">
        <v>436</v>
      </c>
      <c r="M497" s="28">
        <v>0.2</v>
      </c>
      <c r="N497" s="31"/>
      <c r="O497" s="31"/>
      <c r="P497" s="31"/>
      <c r="Q497" s="31"/>
      <c r="R497" s="32"/>
      <c r="S497" s="32"/>
      <c r="T497" s="32"/>
    </row>
    <row r="498" spans="2:20" ht="12.75">
      <c r="B498" s="7">
        <v>7403</v>
      </c>
      <c r="C498" s="23" t="s">
        <v>431</v>
      </c>
      <c r="D498" s="24" t="s">
        <v>437</v>
      </c>
      <c r="E498" s="8"/>
      <c r="F498" s="25"/>
      <c r="G498" s="26"/>
      <c r="H498" s="23"/>
      <c r="I498" s="24"/>
      <c r="J498" s="24"/>
      <c r="K498" s="24"/>
      <c r="L498" s="8"/>
      <c r="M498" s="28"/>
      <c r="N498" s="31"/>
      <c r="O498" s="31"/>
      <c r="P498" s="31"/>
      <c r="Q498" s="31"/>
      <c r="R498" s="32"/>
      <c r="S498" s="32"/>
      <c r="T498" s="32"/>
    </row>
    <row r="499" spans="2:20" ht="12.75">
      <c r="B499" s="7">
        <v>7404</v>
      </c>
      <c r="C499" s="23" t="s">
        <v>431</v>
      </c>
      <c r="D499" s="24" t="s">
        <v>438</v>
      </c>
      <c r="E499" s="8"/>
      <c r="F499" s="25"/>
      <c r="G499" s="26"/>
      <c r="H499" s="23"/>
      <c r="I499" s="24"/>
      <c r="J499" s="24"/>
      <c r="K499" s="24"/>
      <c r="L499" s="8"/>
      <c r="M499" s="28"/>
      <c r="N499" s="31"/>
      <c r="O499" s="31"/>
      <c r="P499" s="31"/>
      <c r="Q499" s="31"/>
      <c r="R499" s="32"/>
      <c r="S499" s="32"/>
      <c r="T499" s="32"/>
    </row>
    <row r="500" spans="2:20" ht="21">
      <c r="B500" s="7">
        <v>7405</v>
      </c>
      <c r="C500" s="23" t="s">
        <v>431</v>
      </c>
      <c r="D500" s="24" t="s">
        <v>439</v>
      </c>
      <c r="E500" s="8"/>
      <c r="F500" s="25"/>
      <c r="G500" s="26">
        <v>424</v>
      </c>
      <c r="H500" s="23" t="s">
        <v>440</v>
      </c>
      <c r="I500" s="29" t="s">
        <v>441</v>
      </c>
      <c r="J500" s="29" t="s">
        <v>442</v>
      </c>
      <c r="K500" s="24" t="s">
        <v>442</v>
      </c>
      <c r="L500" s="8" t="s">
        <v>878</v>
      </c>
      <c r="M500" s="28">
        <v>0.9713333333333333</v>
      </c>
      <c r="N500" s="31"/>
      <c r="O500" s="31"/>
      <c r="P500" s="31"/>
      <c r="Q500" s="31"/>
      <c r="R500" s="32"/>
      <c r="S500" s="32"/>
      <c r="T500" s="32"/>
    </row>
    <row r="501" spans="2:20" ht="21">
      <c r="B501" s="7">
        <v>7441</v>
      </c>
      <c r="C501" s="23" t="s">
        <v>443</v>
      </c>
      <c r="D501" s="24" t="s">
        <v>444</v>
      </c>
      <c r="E501" s="8" t="s">
        <v>16</v>
      </c>
      <c r="F501" s="25">
        <v>39300</v>
      </c>
      <c r="G501" s="26">
        <v>364</v>
      </c>
      <c r="H501" s="23" t="s">
        <v>445</v>
      </c>
      <c r="I501" s="24" t="s">
        <v>446</v>
      </c>
      <c r="J501" s="29" t="s">
        <v>447</v>
      </c>
      <c r="K501" s="24" t="s">
        <v>448</v>
      </c>
      <c r="L501" s="8" t="s">
        <v>1256</v>
      </c>
      <c r="M501" s="28">
        <v>432.7776666666667</v>
      </c>
      <c r="N501" s="31"/>
      <c r="O501" s="31"/>
      <c r="P501" s="31"/>
      <c r="Q501" s="31"/>
      <c r="R501" s="32"/>
      <c r="S501" s="32"/>
      <c r="T501" s="32"/>
    </row>
    <row r="502" spans="2:20" ht="21">
      <c r="B502" s="7">
        <v>8001</v>
      </c>
      <c r="C502" s="23" t="s">
        <v>449</v>
      </c>
      <c r="D502" s="24" t="s">
        <v>450</v>
      </c>
      <c r="E502" s="8" t="s">
        <v>1111</v>
      </c>
      <c r="F502" s="25">
        <v>233.33333333333334</v>
      </c>
      <c r="G502" s="26"/>
      <c r="H502" s="23"/>
      <c r="I502" s="24"/>
      <c r="J502" s="24"/>
      <c r="K502" s="24"/>
      <c r="L502" s="8"/>
      <c r="M502" s="28"/>
      <c r="N502" s="31"/>
      <c r="O502" s="31"/>
      <c r="P502" s="31"/>
      <c r="Q502" s="31"/>
      <c r="R502" s="32"/>
      <c r="S502" s="32"/>
      <c r="T502" s="32"/>
    </row>
    <row r="503" spans="2:20" ht="21">
      <c r="B503" s="7">
        <v>8002</v>
      </c>
      <c r="C503" s="23" t="s">
        <v>449</v>
      </c>
      <c r="D503" s="24" t="s">
        <v>451</v>
      </c>
      <c r="E503" s="8" t="s">
        <v>1111</v>
      </c>
      <c r="F503" s="25">
        <v>278.6666666666667</v>
      </c>
      <c r="G503" s="26"/>
      <c r="H503" s="23"/>
      <c r="I503" s="24"/>
      <c r="J503" s="24"/>
      <c r="K503" s="24"/>
      <c r="L503" s="8"/>
      <c r="M503" s="28"/>
      <c r="N503" s="31"/>
      <c r="O503" s="31"/>
      <c r="P503" s="31"/>
      <c r="Q503" s="31"/>
      <c r="R503" s="32"/>
      <c r="S503" s="32"/>
      <c r="T503" s="32"/>
    </row>
    <row r="504" spans="2:20" ht="12.75">
      <c r="B504" s="7">
        <v>8011</v>
      </c>
      <c r="C504" s="23" t="s">
        <v>452</v>
      </c>
      <c r="D504" s="24" t="s">
        <v>453</v>
      </c>
      <c r="E504" s="8"/>
      <c r="F504" s="25"/>
      <c r="G504" s="26">
        <v>445</v>
      </c>
      <c r="H504" s="23" t="s">
        <v>454</v>
      </c>
      <c r="I504" s="24" t="s">
        <v>455</v>
      </c>
      <c r="J504" s="29"/>
      <c r="K504" s="29"/>
      <c r="L504" s="8" t="s">
        <v>456</v>
      </c>
      <c r="M504" s="28">
        <v>48</v>
      </c>
      <c r="N504" s="31"/>
      <c r="O504" s="31"/>
      <c r="P504" s="31"/>
      <c r="Q504" s="31"/>
      <c r="R504" s="32"/>
      <c r="S504" s="32"/>
      <c r="T504" s="32"/>
    </row>
    <row r="505" spans="2:20" ht="12.75">
      <c r="B505" s="7">
        <v>8012</v>
      </c>
      <c r="C505" s="23" t="s">
        <v>452</v>
      </c>
      <c r="D505" s="24" t="s">
        <v>457</v>
      </c>
      <c r="E505" s="8"/>
      <c r="F505" s="25"/>
      <c r="G505" s="26"/>
      <c r="H505" s="23"/>
      <c r="I505" s="24"/>
      <c r="J505" s="24"/>
      <c r="K505" s="24"/>
      <c r="L505" s="8"/>
      <c r="M505" s="28"/>
      <c r="N505" s="31"/>
      <c r="O505" s="31"/>
      <c r="P505" s="31"/>
      <c r="Q505" s="31"/>
      <c r="R505" s="32"/>
      <c r="S505" s="32"/>
      <c r="T505" s="32"/>
    </row>
    <row r="506" spans="2:20" ht="12.75">
      <c r="B506" s="7">
        <v>8013</v>
      </c>
      <c r="C506" s="23" t="s">
        <v>452</v>
      </c>
      <c r="D506" s="24" t="s">
        <v>458</v>
      </c>
      <c r="E506" s="8"/>
      <c r="F506" s="25"/>
      <c r="G506" s="26"/>
      <c r="H506" s="23"/>
      <c r="I506" s="24"/>
      <c r="J506" s="24"/>
      <c r="K506" s="24"/>
      <c r="L506" s="8"/>
      <c r="M506" s="28"/>
      <c r="N506" s="31"/>
      <c r="O506" s="31"/>
      <c r="P506" s="31"/>
      <c r="Q506" s="31"/>
      <c r="R506" s="32"/>
      <c r="S506" s="32"/>
      <c r="T506" s="32"/>
    </row>
    <row r="507" spans="2:20" ht="12.75">
      <c r="B507" s="7">
        <v>8021</v>
      </c>
      <c r="C507" s="23" t="s">
        <v>459</v>
      </c>
      <c r="D507" s="24" t="s">
        <v>460</v>
      </c>
      <c r="E507" s="8"/>
      <c r="F507" s="25"/>
      <c r="G507" s="26">
        <v>445</v>
      </c>
      <c r="H507" s="23" t="s">
        <v>454</v>
      </c>
      <c r="I507" s="24"/>
      <c r="J507" s="29" t="s">
        <v>461</v>
      </c>
      <c r="K507" s="29" t="s">
        <v>461</v>
      </c>
      <c r="L507" s="8" t="s">
        <v>456</v>
      </c>
      <c r="M507" s="28">
        <v>131.137</v>
      </c>
      <c r="N507" s="31"/>
      <c r="O507" s="31"/>
      <c r="P507" s="31"/>
      <c r="Q507" s="31"/>
      <c r="R507" s="32"/>
      <c r="S507" s="32"/>
      <c r="T507" s="32"/>
    </row>
    <row r="508" spans="2:20" ht="12.75">
      <c r="B508" s="7">
        <v>8022</v>
      </c>
      <c r="C508" s="23" t="s">
        <v>459</v>
      </c>
      <c r="D508" s="24" t="s">
        <v>462</v>
      </c>
      <c r="E508" s="8"/>
      <c r="F508" s="25"/>
      <c r="G508" s="26"/>
      <c r="H508" s="23"/>
      <c r="I508" s="24"/>
      <c r="J508" s="24"/>
      <c r="K508" s="24"/>
      <c r="L508" s="8"/>
      <c r="M508" s="28"/>
      <c r="N508" s="31"/>
      <c r="O508" s="31"/>
      <c r="P508" s="31"/>
      <c r="Q508" s="31"/>
      <c r="R508" s="32"/>
      <c r="S508" s="32"/>
      <c r="T508" s="32"/>
    </row>
    <row r="509" spans="2:20" ht="12.75">
      <c r="B509" s="7">
        <v>8023</v>
      </c>
      <c r="C509" s="23" t="s">
        <v>459</v>
      </c>
      <c r="D509" s="24" t="s">
        <v>463</v>
      </c>
      <c r="E509" s="8"/>
      <c r="F509" s="25"/>
      <c r="G509" s="26"/>
      <c r="H509" s="23"/>
      <c r="I509" s="24"/>
      <c r="J509" s="24"/>
      <c r="K509" s="24"/>
      <c r="L509" s="8"/>
      <c r="M509" s="28"/>
      <c r="N509" s="31"/>
      <c r="O509" s="31"/>
      <c r="P509" s="31"/>
      <c r="Q509" s="31"/>
      <c r="R509" s="32"/>
      <c r="S509" s="32"/>
      <c r="T509" s="32"/>
    </row>
    <row r="510" spans="2:20" ht="12.75">
      <c r="B510" s="7">
        <v>8111</v>
      </c>
      <c r="C510" s="23" t="s">
        <v>464</v>
      </c>
      <c r="D510" s="24" t="s">
        <v>465</v>
      </c>
      <c r="E510" s="8"/>
      <c r="F510" s="25"/>
      <c r="G510" s="26"/>
      <c r="H510" s="23"/>
      <c r="I510" s="24"/>
      <c r="J510" s="24"/>
      <c r="K510" s="24"/>
      <c r="L510" s="8"/>
      <c r="M510" s="28"/>
      <c r="N510" s="31"/>
      <c r="O510" s="31"/>
      <c r="P510" s="31"/>
      <c r="Q510" s="31"/>
      <c r="R510" s="32"/>
      <c r="S510" s="32"/>
      <c r="T510" s="32"/>
    </row>
    <row r="511" spans="2:20" ht="12.75">
      <c r="B511" s="7">
        <v>8112</v>
      </c>
      <c r="C511" s="23" t="s">
        <v>464</v>
      </c>
      <c r="D511" s="24" t="s">
        <v>466</v>
      </c>
      <c r="E511" s="8"/>
      <c r="F511" s="25"/>
      <c r="G511" s="26"/>
      <c r="H511" s="23"/>
      <c r="I511" s="24"/>
      <c r="J511" s="24"/>
      <c r="K511" s="24"/>
      <c r="L511" s="8"/>
      <c r="M511" s="28"/>
      <c r="N511" s="31"/>
      <c r="O511" s="31"/>
      <c r="P511" s="31"/>
      <c r="Q511" s="31"/>
      <c r="R511" s="32"/>
      <c r="S511" s="32"/>
      <c r="T511" s="32"/>
    </row>
    <row r="512" spans="2:20" ht="12.75">
      <c r="B512" s="7">
        <v>8113</v>
      </c>
      <c r="C512" s="23" t="s">
        <v>464</v>
      </c>
      <c r="D512" s="24" t="s">
        <v>467</v>
      </c>
      <c r="E512" s="8"/>
      <c r="F512" s="25"/>
      <c r="G512" s="26">
        <v>382</v>
      </c>
      <c r="H512" s="23" t="s">
        <v>464</v>
      </c>
      <c r="I512" s="24" t="s">
        <v>468</v>
      </c>
      <c r="J512" s="29" t="s">
        <v>468</v>
      </c>
      <c r="K512" s="24" t="s">
        <v>468</v>
      </c>
      <c r="L512" s="8" t="s">
        <v>469</v>
      </c>
      <c r="M512" s="28">
        <v>3.223333333333333</v>
      </c>
      <c r="N512" s="31"/>
      <c r="O512" s="31"/>
      <c r="P512" s="31"/>
      <c r="Q512" s="31"/>
      <c r="R512" s="32"/>
      <c r="S512" s="32"/>
      <c r="T512" s="32"/>
    </row>
    <row r="513" spans="2:20" ht="21">
      <c r="B513" s="7">
        <v>8201</v>
      </c>
      <c r="C513" s="23" t="s">
        <v>470</v>
      </c>
      <c r="D513" s="24" t="s">
        <v>471</v>
      </c>
      <c r="E513" s="8" t="s">
        <v>1111</v>
      </c>
      <c r="F513" s="25">
        <v>16193.333333333334</v>
      </c>
      <c r="G513" s="26"/>
      <c r="H513" s="23"/>
      <c r="I513" s="24"/>
      <c r="J513" s="24"/>
      <c r="K513" s="24"/>
      <c r="L513" s="8"/>
      <c r="M513" s="28"/>
      <c r="N513" s="31"/>
      <c r="O513" s="31"/>
      <c r="P513" s="31"/>
      <c r="Q513" s="31"/>
      <c r="R513" s="32"/>
      <c r="S513" s="32"/>
      <c r="T513" s="32"/>
    </row>
    <row r="514" spans="2:20" ht="32.25">
      <c r="B514" s="7">
        <v>8202</v>
      </c>
      <c r="C514" s="23" t="s">
        <v>472</v>
      </c>
      <c r="D514" s="24" t="s">
        <v>473</v>
      </c>
      <c r="E514" s="8"/>
      <c r="F514" s="25">
        <v>12983.333333333334</v>
      </c>
      <c r="G514" s="26"/>
      <c r="H514" s="23"/>
      <c r="I514" s="24"/>
      <c r="J514" s="24"/>
      <c r="K514" s="24"/>
      <c r="L514" s="8"/>
      <c r="M514" s="28"/>
      <c r="N514" s="31"/>
      <c r="O514" s="31"/>
      <c r="P514" s="31"/>
      <c r="Q514" s="31"/>
      <c r="R514" s="32"/>
      <c r="S514" s="32"/>
      <c r="T514" s="32"/>
    </row>
    <row r="515" spans="2:20" ht="42.75">
      <c r="B515" s="7">
        <v>9012</v>
      </c>
      <c r="C515" s="23" t="s">
        <v>474</v>
      </c>
      <c r="D515" s="24" t="s">
        <v>475</v>
      </c>
      <c r="E515" s="8" t="s">
        <v>1129</v>
      </c>
      <c r="F515" s="25">
        <v>67466.66666666667</v>
      </c>
      <c r="G515" s="26">
        <v>369</v>
      </c>
      <c r="H515" s="23" t="s">
        <v>476</v>
      </c>
      <c r="I515" s="24" t="s">
        <v>477</v>
      </c>
      <c r="J515" s="29" t="s">
        <v>478</v>
      </c>
      <c r="K515" s="24" t="s">
        <v>479</v>
      </c>
      <c r="L515" s="8" t="s">
        <v>1256</v>
      </c>
      <c r="M515" s="28">
        <v>2732.9183333333335</v>
      </c>
      <c r="N515" s="31"/>
      <c r="O515" s="31"/>
      <c r="P515" s="31"/>
      <c r="Q515" s="31"/>
      <c r="R515" s="32"/>
      <c r="S515" s="32"/>
      <c r="T515" s="32"/>
    </row>
    <row r="516" spans="2:20" ht="54">
      <c r="B516" s="7">
        <v>9021</v>
      </c>
      <c r="C516" s="23" t="s">
        <v>480</v>
      </c>
      <c r="D516" s="24" t="s">
        <v>481</v>
      </c>
      <c r="E516" s="8" t="s">
        <v>16</v>
      </c>
      <c r="F516" s="25">
        <v>86533.33333333333</v>
      </c>
      <c r="G516" s="26">
        <v>374</v>
      </c>
      <c r="H516" s="23" t="s">
        <v>482</v>
      </c>
      <c r="I516" s="24" t="s">
        <v>483</v>
      </c>
      <c r="J516" s="29" t="s">
        <v>484</v>
      </c>
      <c r="K516" s="24" t="s">
        <v>1139</v>
      </c>
      <c r="L516" s="8" t="s">
        <v>1256</v>
      </c>
      <c r="M516" s="28">
        <v>3424.722333333333</v>
      </c>
      <c r="N516" s="31"/>
      <c r="O516" s="31"/>
      <c r="P516" s="31"/>
      <c r="Q516" s="31"/>
      <c r="R516" s="32"/>
      <c r="S516" s="32"/>
      <c r="T516" s="32"/>
    </row>
    <row r="517" spans="2:20" ht="32.25">
      <c r="B517" s="7">
        <v>9031</v>
      </c>
      <c r="C517" s="23" t="s">
        <v>485</v>
      </c>
      <c r="D517" s="24" t="s">
        <v>486</v>
      </c>
      <c r="E517" s="8" t="s">
        <v>1129</v>
      </c>
      <c r="F517" s="25">
        <v>35443.333333333336</v>
      </c>
      <c r="G517" s="26">
        <v>371</v>
      </c>
      <c r="H517" s="23" t="s">
        <v>487</v>
      </c>
      <c r="I517" s="24" t="s">
        <v>483</v>
      </c>
      <c r="J517" s="29" t="s">
        <v>1739</v>
      </c>
      <c r="K517" s="24"/>
      <c r="L517" s="8" t="s">
        <v>1256</v>
      </c>
      <c r="M517" s="28">
        <v>488.6666666666667</v>
      </c>
      <c r="N517" s="31"/>
      <c r="O517" s="31"/>
      <c r="P517" s="31"/>
      <c r="Q517" s="31"/>
      <c r="R517" s="32"/>
      <c r="S517" s="32"/>
      <c r="T517" s="32"/>
    </row>
    <row r="518" spans="2:20" ht="24">
      <c r="B518" s="7">
        <v>9032</v>
      </c>
      <c r="C518" s="23" t="s">
        <v>1740</v>
      </c>
      <c r="D518" s="24" t="s">
        <v>1741</v>
      </c>
      <c r="E518" s="8" t="s">
        <v>1129</v>
      </c>
      <c r="F518" s="25">
        <v>44240</v>
      </c>
      <c r="G518" s="26">
        <v>376</v>
      </c>
      <c r="H518" s="23" t="s">
        <v>1742</v>
      </c>
      <c r="I518" s="24" t="s">
        <v>1743</v>
      </c>
      <c r="J518" s="29" t="s">
        <v>1743</v>
      </c>
      <c r="K518" s="24" t="s">
        <v>1139</v>
      </c>
      <c r="L518" s="8" t="s">
        <v>1256</v>
      </c>
      <c r="M518" s="28">
        <v>3780.8610000000003</v>
      </c>
      <c r="N518" s="31"/>
      <c r="O518" s="31"/>
      <c r="P518" s="31"/>
      <c r="Q518" s="31"/>
      <c r="R518" s="32"/>
      <c r="S518" s="32"/>
      <c r="T518" s="32"/>
    </row>
    <row r="519" spans="2:20" ht="54">
      <c r="B519" s="7">
        <v>9041</v>
      </c>
      <c r="C519" s="23" t="s">
        <v>1744</v>
      </c>
      <c r="D519" s="24" t="s">
        <v>1745</v>
      </c>
      <c r="E519" s="8" t="s">
        <v>1129</v>
      </c>
      <c r="F519" s="25">
        <v>29300</v>
      </c>
      <c r="G519" s="26">
        <v>372</v>
      </c>
      <c r="H519" s="23" t="s">
        <v>1746</v>
      </c>
      <c r="I519" s="24" t="s">
        <v>1747</v>
      </c>
      <c r="J519" s="29" t="s">
        <v>1747</v>
      </c>
      <c r="K519" s="24" t="s">
        <v>1139</v>
      </c>
      <c r="L519" s="8" t="s">
        <v>1256</v>
      </c>
      <c r="M519" s="28">
        <v>604.4443333333334</v>
      </c>
      <c r="N519" s="31"/>
      <c r="O519" s="31"/>
      <c r="P519" s="31"/>
      <c r="Q519" s="31"/>
      <c r="R519" s="32"/>
      <c r="S519" s="32"/>
      <c r="T519" s="32"/>
    </row>
    <row r="520" spans="2:20" ht="32.25">
      <c r="B520" s="7">
        <v>9042</v>
      </c>
      <c r="C520" s="23" t="s">
        <v>1748</v>
      </c>
      <c r="D520" s="24" t="s">
        <v>1749</v>
      </c>
      <c r="E520" s="8" t="s">
        <v>1129</v>
      </c>
      <c r="F520" s="25">
        <v>135363.33333333334</v>
      </c>
      <c r="G520" s="26">
        <v>377</v>
      </c>
      <c r="H520" s="23" t="s">
        <v>1750</v>
      </c>
      <c r="I520" s="24" t="s">
        <v>1743</v>
      </c>
      <c r="J520" s="29" t="s">
        <v>1743</v>
      </c>
      <c r="K520" s="24" t="s">
        <v>1139</v>
      </c>
      <c r="L520" s="8" t="s">
        <v>1256</v>
      </c>
      <c r="M520" s="28">
        <v>9251.990666666667</v>
      </c>
      <c r="N520" s="31"/>
      <c r="O520" s="31"/>
      <c r="P520" s="31"/>
      <c r="Q520" s="31"/>
      <c r="R520" s="32"/>
      <c r="S520" s="32"/>
      <c r="T520" s="32"/>
    </row>
    <row r="521" spans="2:20" ht="21">
      <c r="B521" s="7">
        <v>9051</v>
      </c>
      <c r="C521" s="23" t="s">
        <v>1751</v>
      </c>
      <c r="D521" s="24" t="s">
        <v>1752</v>
      </c>
      <c r="E521" s="8" t="s">
        <v>1129</v>
      </c>
      <c r="F521" s="25">
        <v>0</v>
      </c>
      <c r="G521" s="26"/>
      <c r="H521" s="23"/>
      <c r="I521" s="24"/>
      <c r="J521" s="24"/>
      <c r="K521" s="24"/>
      <c r="L521" s="8"/>
      <c r="M521" s="28"/>
      <c r="N521" s="31"/>
      <c r="O521" s="31"/>
      <c r="P521" s="31"/>
      <c r="Q521" s="31"/>
      <c r="R521" s="32"/>
      <c r="S521" s="32"/>
      <c r="T521" s="32"/>
    </row>
    <row r="522" spans="2:20" ht="12.75">
      <c r="B522" s="7">
        <v>9052</v>
      </c>
      <c r="C522" s="23" t="s">
        <v>1753</v>
      </c>
      <c r="D522" s="24" t="s">
        <v>1754</v>
      </c>
      <c r="E522" s="8" t="s">
        <v>2373</v>
      </c>
      <c r="F522" s="25">
        <v>1017.6666666666666</v>
      </c>
      <c r="G522" s="26"/>
      <c r="H522" s="23"/>
      <c r="I522" s="24"/>
      <c r="J522" s="24"/>
      <c r="K522" s="24"/>
      <c r="L522" s="8"/>
      <c r="M522" s="28"/>
      <c r="N522" s="31"/>
      <c r="O522" s="31"/>
      <c r="P522" s="31"/>
      <c r="Q522" s="31"/>
      <c r="R522" s="32"/>
      <c r="S522" s="32"/>
      <c r="T522" s="32"/>
    </row>
    <row r="523" spans="2:20" ht="12.75">
      <c r="B523" s="7">
        <v>9053</v>
      </c>
      <c r="C523" s="23" t="s">
        <v>1755</v>
      </c>
      <c r="D523" s="24" t="s">
        <v>1756</v>
      </c>
      <c r="E523" s="8" t="s">
        <v>674</v>
      </c>
      <c r="F523" s="25">
        <v>32976.666666666664</v>
      </c>
      <c r="G523" s="26"/>
      <c r="H523" s="23"/>
      <c r="I523" s="24"/>
      <c r="J523" s="24"/>
      <c r="K523" s="24"/>
      <c r="L523" s="8"/>
      <c r="M523" s="28"/>
      <c r="N523" s="31"/>
      <c r="O523" s="31"/>
      <c r="P523" s="31"/>
      <c r="Q523" s="31"/>
      <c r="R523" s="32"/>
      <c r="S523" s="32"/>
      <c r="T523" s="32"/>
    </row>
    <row r="524" spans="2:20" ht="21">
      <c r="B524" s="7">
        <v>9054</v>
      </c>
      <c r="C524" s="23" t="s">
        <v>1757</v>
      </c>
      <c r="D524" s="24" t="s">
        <v>1758</v>
      </c>
      <c r="E524" s="8" t="s">
        <v>1129</v>
      </c>
      <c r="F524" s="25">
        <v>665180</v>
      </c>
      <c r="G524" s="26">
        <v>373</v>
      </c>
      <c r="H524" s="23" t="s">
        <v>1759</v>
      </c>
      <c r="I524" s="24" t="s">
        <v>1760</v>
      </c>
      <c r="J524" s="29" t="s">
        <v>1761</v>
      </c>
      <c r="K524" s="24" t="s">
        <v>1762</v>
      </c>
      <c r="L524" s="8" t="s">
        <v>1256</v>
      </c>
      <c r="M524" s="28">
        <v>1251</v>
      </c>
      <c r="N524" s="31"/>
      <c r="O524" s="31"/>
      <c r="P524" s="31"/>
      <c r="Q524" s="31"/>
      <c r="R524" s="32"/>
      <c r="S524" s="32"/>
      <c r="T524" s="32"/>
    </row>
    <row r="525" spans="2:20" ht="32.25">
      <c r="B525" s="7">
        <v>9061</v>
      </c>
      <c r="C525" s="23" t="s">
        <v>1763</v>
      </c>
      <c r="D525" s="24" t="s">
        <v>1764</v>
      </c>
      <c r="E525" s="8" t="s">
        <v>1129</v>
      </c>
      <c r="F525" s="25">
        <v>65160</v>
      </c>
      <c r="G525" s="26"/>
      <c r="H525" s="23"/>
      <c r="I525" s="24"/>
      <c r="J525" s="24"/>
      <c r="K525" s="24"/>
      <c r="L525" s="8"/>
      <c r="M525" s="28"/>
      <c r="N525" s="31"/>
      <c r="O525" s="31"/>
      <c r="P525" s="31"/>
      <c r="Q525" s="31"/>
      <c r="R525" s="32"/>
      <c r="S525" s="32"/>
      <c r="T525" s="32"/>
    </row>
    <row r="526" spans="2:20" ht="12.75">
      <c r="B526" s="7">
        <v>9071</v>
      </c>
      <c r="C526" s="23" t="s">
        <v>1765</v>
      </c>
      <c r="D526" s="24" t="s">
        <v>1766</v>
      </c>
      <c r="E526" s="8" t="s">
        <v>1767</v>
      </c>
      <c r="F526" s="25">
        <v>23033.333333333332</v>
      </c>
      <c r="G526" s="26">
        <v>391</v>
      </c>
      <c r="H526" s="23" t="s">
        <v>1768</v>
      </c>
      <c r="I526" s="24" t="s">
        <v>1769</v>
      </c>
      <c r="J526" s="29"/>
      <c r="K526" s="24" t="s">
        <v>1769</v>
      </c>
      <c r="L526" s="8" t="s">
        <v>629</v>
      </c>
      <c r="M526" s="30">
        <v>182.375</v>
      </c>
      <c r="N526" s="31"/>
      <c r="O526" s="31"/>
      <c r="P526" s="31"/>
      <c r="Q526" s="31"/>
      <c r="R526" s="32"/>
      <c r="S526" s="32"/>
      <c r="T526" s="32"/>
    </row>
    <row r="527" spans="2:20" ht="32.25">
      <c r="B527" s="7">
        <v>9075</v>
      </c>
      <c r="C527" s="23" t="s">
        <v>1770</v>
      </c>
      <c r="D527" s="24" t="s">
        <v>1771</v>
      </c>
      <c r="E527" s="8" t="s">
        <v>1129</v>
      </c>
      <c r="F527" s="25">
        <v>126256.66666666667</v>
      </c>
      <c r="G527" s="26"/>
      <c r="H527" s="23"/>
      <c r="I527" s="24"/>
      <c r="J527" s="24"/>
      <c r="K527" s="24"/>
      <c r="L527" s="8"/>
      <c r="M527" s="28"/>
      <c r="N527" s="31"/>
      <c r="O527" s="31"/>
      <c r="P527" s="31"/>
      <c r="Q527" s="31"/>
      <c r="R527" s="32"/>
      <c r="S527" s="32"/>
      <c r="T527" s="32"/>
    </row>
    <row r="528" spans="2:20" ht="32.25">
      <c r="B528" s="7">
        <v>9081</v>
      </c>
      <c r="C528" s="23" t="s">
        <v>1772</v>
      </c>
      <c r="D528" s="24" t="s">
        <v>1773</v>
      </c>
      <c r="E528" s="8" t="s">
        <v>1129</v>
      </c>
      <c r="F528" s="25">
        <v>1332.6666666666667</v>
      </c>
      <c r="G528" s="26"/>
      <c r="H528" s="23"/>
      <c r="I528" s="24"/>
      <c r="J528" s="24"/>
      <c r="K528" s="24"/>
      <c r="L528" s="8"/>
      <c r="M528" s="28"/>
      <c r="N528" s="31"/>
      <c r="O528" s="31"/>
      <c r="P528" s="31"/>
      <c r="Q528" s="31"/>
      <c r="R528" s="32"/>
      <c r="S528" s="32"/>
      <c r="T528" s="32"/>
    </row>
    <row r="529" spans="2:20" ht="21">
      <c r="B529" s="7">
        <v>9091</v>
      </c>
      <c r="C529" s="23" t="s">
        <v>1774</v>
      </c>
      <c r="D529" s="24" t="s">
        <v>1775</v>
      </c>
      <c r="E529" s="8" t="s">
        <v>1776</v>
      </c>
      <c r="F529" s="25">
        <v>5791</v>
      </c>
      <c r="G529" s="26">
        <v>456</v>
      </c>
      <c r="H529" s="23" t="s">
        <v>1777</v>
      </c>
      <c r="I529" s="29"/>
      <c r="J529" s="29" t="s">
        <v>1778</v>
      </c>
      <c r="K529" s="29" t="s">
        <v>1778</v>
      </c>
      <c r="L529" s="8" t="s">
        <v>259</v>
      </c>
      <c r="M529" s="28">
        <v>41</v>
      </c>
      <c r="N529" s="31"/>
      <c r="O529" s="31"/>
      <c r="P529" s="31"/>
      <c r="Q529" s="31"/>
      <c r="R529" s="32"/>
      <c r="S529" s="32"/>
      <c r="T529" s="32"/>
    </row>
    <row r="530" spans="2:20" ht="32.25">
      <c r="B530" s="7">
        <v>9111</v>
      </c>
      <c r="C530" s="23" t="s">
        <v>1779</v>
      </c>
      <c r="D530" s="24" t="s">
        <v>1780</v>
      </c>
      <c r="E530" s="8" t="s">
        <v>674</v>
      </c>
      <c r="F530" s="25">
        <v>81.33333333333333</v>
      </c>
      <c r="G530" s="26">
        <v>315</v>
      </c>
      <c r="H530" s="23" t="s">
        <v>1781</v>
      </c>
      <c r="I530" s="24" t="s">
        <v>1782</v>
      </c>
      <c r="J530" s="29" t="s">
        <v>1783</v>
      </c>
      <c r="K530" s="24" t="s">
        <v>1784</v>
      </c>
      <c r="L530" s="8" t="s">
        <v>871</v>
      </c>
      <c r="M530" s="28">
        <v>5.364333333333334</v>
      </c>
      <c r="N530" s="31"/>
      <c r="O530" s="31"/>
      <c r="P530" s="31"/>
      <c r="Q530" s="31"/>
      <c r="R530" s="32"/>
      <c r="S530" s="32"/>
      <c r="T530" s="32"/>
    </row>
    <row r="531" spans="2:20" ht="21">
      <c r="B531" s="7">
        <v>9112</v>
      </c>
      <c r="C531" s="23" t="s">
        <v>1785</v>
      </c>
      <c r="D531" s="24" t="s">
        <v>1786</v>
      </c>
      <c r="E531" s="8" t="s">
        <v>1787</v>
      </c>
      <c r="F531" s="25">
        <v>469.3333333333333</v>
      </c>
      <c r="G531" s="26"/>
      <c r="H531" s="23"/>
      <c r="I531" s="24"/>
      <c r="J531" s="29"/>
      <c r="K531" s="24"/>
      <c r="L531" s="8"/>
      <c r="M531" s="28"/>
      <c r="N531" s="31"/>
      <c r="O531" s="31"/>
      <c r="P531" s="31"/>
      <c r="Q531" s="31"/>
      <c r="R531" s="32"/>
      <c r="S531" s="32"/>
      <c r="T531" s="32"/>
    </row>
    <row r="532" spans="2:20" ht="32.25">
      <c r="B532" s="7">
        <v>9114</v>
      </c>
      <c r="C532" s="23" t="s">
        <v>1788</v>
      </c>
      <c r="D532" s="24" t="s">
        <v>1789</v>
      </c>
      <c r="E532" s="8" t="s">
        <v>690</v>
      </c>
      <c r="F532" s="25">
        <v>580.3333333333334</v>
      </c>
      <c r="G532" s="26">
        <v>316</v>
      </c>
      <c r="H532" s="23" t="s">
        <v>1790</v>
      </c>
      <c r="I532" s="24" t="s">
        <v>1791</v>
      </c>
      <c r="J532" s="29" t="s">
        <v>1792</v>
      </c>
      <c r="K532" s="24" t="s">
        <v>1792</v>
      </c>
      <c r="L532" s="8" t="s">
        <v>1793</v>
      </c>
      <c r="M532" s="30">
        <v>4.137</v>
      </c>
      <c r="N532" s="31"/>
      <c r="O532" s="31"/>
      <c r="P532" s="31"/>
      <c r="Q532" s="31"/>
      <c r="R532" s="32"/>
      <c r="S532" s="32"/>
      <c r="T532" s="32"/>
    </row>
    <row r="533" spans="2:20" ht="32.25">
      <c r="B533" s="7">
        <v>9115</v>
      </c>
      <c r="C533" s="23" t="s">
        <v>1794</v>
      </c>
      <c r="D533" s="24" t="s">
        <v>1795</v>
      </c>
      <c r="E533" s="8" t="s">
        <v>674</v>
      </c>
      <c r="F533" s="25"/>
      <c r="G533" s="26"/>
      <c r="H533" s="23"/>
      <c r="I533" s="24"/>
      <c r="J533" s="24"/>
      <c r="K533" s="24"/>
      <c r="L533" s="8"/>
      <c r="M533" s="28"/>
      <c r="N533" s="31"/>
      <c r="O533" s="31"/>
      <c r="P533" s="31"/>
      <c r="Q533" s="31"/>
      <c r="R533" s="32"/>
      <c r="S533" s="32"/>
      <c r="T533" s="32"/>
    </row>
    <row r="534" spans="2:20" ht="21">
      <c r="B534" s="7">
        <v>9121</v>
      </c>
      <c r="C534" s="23" t="s">
        <v>1796</v>
      </c>
      <c r="D534" s="24" t="s">
        <v>1797</v>
      </c>
      <c r="E534" s="8" t="s">
        <v>1798</v>
      </c>
      <c r="F534" s="25">
        <v>125.66666666666667</v>
      </c>
      <c r="G534" s="26">
        <v>326</v>
      </c>
      <c r="H534" s="23" t="s">
        <v>1799</v>
      </c>
      <c r="I534" s="24"/>
      <c r="J534" s="29" t="s">
        <v>1800</v>
      </c>
      <c r="K534" s="24"/>
      <c r="L534" s="8" t="s">
        <v>469</v>
      </c>
      <c r="M534" s="28">
        <v>0.448</v>
      </c>
      <c r="N534" s="31"/>
      <c r="O534" s="31"/>
      <c r="P534" s="31"/>
      <c r="Q534" s="31"/>
      <c r="R534" s="32"/>
      <c r="S534" s="32"/>
      <c r="T534" s="32"/>
    </row>
    <row r="535" spans="2:20" ht="21">
      <c r="B535" s="7">
        <v>9122</v>
      </c>
      <c r="C535" s="23" t="s">
        <v>1801</v>
      </c>
      <c r="D535" s="24" t="s">
        <v>1802</v>
      </c>
      <c r="E535" s="8" t="s">
        <v>1798</v>
      </c>
      <c r="F535" s="25">
        <v>201</v>
      </c>
      <c r="G535" s="26">
        <v>314</v>
      </c>
      <c r="H535" s="23" t="s">
        <v>1803</v>
      </c>
      <c r="I535" s="24" t="s">
        <v>1804</v>
      </c>
      <c r="J535" s="29" t="s">
        <v>1805</v>
      </c>
      <c r="K535" s="24" t="s">
        <v>1806</v>
      </c>
      <c r="L535" s="8" t="s">
        <v>469</v>
      </c>
      <c r="M535" s="28">
        <v>1.5723333333333336</v>
      </c>
      <c r="N535" s="31"/>
      <c r="O535" s="31"/>
      <c r="P535" s="31"/>
      <c r="Q535" s="31"/>
      <c r="R535" s="32"/>
      <c r="S535" s="32"/>
      <c r="T535" s="32"/>
    </row>
    <row r="536" spans="2:20" ht="32.25">
      <c r="B536" s="7">
        <v>9123</v>
      </c>
      <c r="C536" s="23" t="s">
        <v>1807</v>
      </c>
      <c r="D536" s="24" t="s">
        <v>1808</v>
      </c>
      <c r="E536" s="8" t="s">
        <v>1798</v>
      </c>
      <c r="F536" s="25">
        <v>714.6666666666666</v>
      </c>
      <c r="G536" s="26">
        <v>389</v>
      </c>
      <c r="H536" s="23" t="s">
        <v>1809</v>
      </c>
      <c r="I536" s="24" t="s">
        <v>1139</v>
      </c>
      <c r="J536" s="29"/>
      <c r="K536" s="24" t="s">
        <v>1810</v>
      </c>
      <c r="L536" s="8" t="s">
        <v>469</v>
      </c>
      <c r="M536" s="28">
        <v>15.102666666666666</v>
      </c>
      <c r="N536" s="31"/>
      <c r="O536" s="31"/>
      <c r="P536" s="31"/>
      <c r="Q536" s="31"/>
      <c r="R536" s="32"/>
      <c r="S536" s="32"/>
      <c r="T536" s="32"/>
    </row>
    <row r="537" spans="2:20" ht="21">
      <c r="B537" s="7">
        <v>9124</v>
      </c>
      <c r="C537" s="23" t="s">
        <v>1811</v>
      </c>
      <c r="D537" s="24" t="s">
        <v>1812</v>
      </c>
      <c r="E537" s="8" t="s">
        <v>690</v>
      </c>
      <c r="F537" s="25">
        <v>287</v>
      </c>
      <c r="G537" s="26"/>
      <c r="H537" s="23"/>
      <c r="I537" s="24"/>
      <c r="J537" s="24"/>
      <c r="K537" s="24"/>
      <c r="L537" s="8"/>
      <c r="M537" s="28"/>
      <c r="N537" s="31"/>
      <c r="O537" s="31"/>
      <c r="P537" s="31"/>
      <c r="Q537" s="31"/>
      <c r="R537" s="32"/>
      <c r="S537" s="32"/>
      <c r="T537" s="32"/>
    </row>
    <row r="538" spans="2:20" ht="21">
      <c r="B538" s="7">
        <v>9125</v>
      </c>
      <c r="C538" s="23" t="s">
        <v>1813</v>
      </c>
      <c r="D538" s="24" t="s">
        <v>1814</v>
      </c>
      <c r="E538" s="8" t="s">
        <v>696</v>
      </c>
      <c r="F538" s="25">
        <v>1119</v>
      </c>
      <c r="G538" s="26"/>
      <c r="H538" s="23"/>
      <c r="I538" s="24"/>
      <c r="J538" s="24"/>
      <c r="K538" s="24"/>
      <c r="L538" s="8"/>
      <c r="M538" s="28"/>
      <c r="N538" s="31"/>
      <c r="O538" s="31"/>
      <c r="P538" s="31"/>
      <c r="Q538" s="31"/>
      <c r="R538" s="32"/>
      <c r="S538" s="32"/>
      <c r="T538" s="32"/>
    </row>
    <row r="539" spans="2:20" ht="12.75">
      <c r="B539" s="7">
        <v>9126</v>
      </c>
      <c r="C539" s="23" t="s">
        <v>1815</v>
      </c>
      <c r="D539" s="24" t="s">
        <v>1816</v>
      </c>
      <c r="E539" s="8" t="s">
        <v>1129</v>
      </c>
      <c r="F539" s="25">
        <v>4652</v>
      </c>
      <c r="G539" s="26"/>
      <c r="H539" s="23"/>
      <c r="I539" s="24"/>
      <c r="J539" s="24"/>
      <c r="K539" s="24"/>
      <c r="L539" s="8"/>
      <c r="M539" s="28"/>
      <c r="N539" s="31"/>
      <c r="O539" s="31"/>
      <c r="P539" s="31"/>
      <c r="Q539" s="31"/>
      <c r="R539" s="32"/>
      <c r="S539" s="32"/>
      <c r="T539" s="32"/>
    </row>
    <row r="540" spans="2:20" ht="21">
      <c r="B540" s="7">
        <v>9127</v>
      </c>
      <c r="C540" s="23" t="s">
        <v>1817</v>
      </c>
      <c r="D540" s="24" t="s">
        <v>1818</v>
      </c>
      <c r="E540" s="8" t="s">
        <v>1819</v>
      </c>
      <c r="F540" s="25"/>
      <c r="G540" s="26"/>
      <c r="H540" s="23"/>
      <c r="I540" s="24"/>
      <c r="J540" s="24"/>
      <c r="K540" s="24"/>
      <c r="L540" s="8"/>
      <c r="M540" s="28"/>
      <c r="N540" s="31"/>
      <c r="O540" s="31"/>
      <c r="P540" s="31"/>
      <c r="Q540" s="31"/>
      <c r="R540" s="32"/>
      <c r="S540" s="32"/>
      <c r="T540" s="32"/>
    </row>
    <row r="541" spans="2:20" ht="12.75">
      <c r="B541" s="57">
        <v>9131</v>
      </c>
      <c r="C541" s="23" t="s">
        <v>1820</v>
      </c>
      <c r="D541" s="24" t="s">
        <v>1821</v>
      </c>
      <c r="E541" s="8" t="s">
        <v>696</v>
      </c>
      <c r="F541" s="25">
        <v>557.6666666666666</v>
      </c>
      <c r="G541" s="26"/>
      <c r="H541" s="23"/>
      <c r="I541" s="24"/>
      <c r="J541" s="24"/>
      <c r="K541" s="24"/>
      <c r="L541" s="8"/>
      <c r="M541" s="28"/>
      <c r="N541" s="31"/>
      <c r="O541" s="31"/>
      <c r="P541" s="31"/>
      <c r="Q541" s="31"/>
      <c r="R541" s="32"/>
      <c r="S541" s="32"/>
      <c r="T541" s="32"/>
    </row>
    <row r="542" spans="2:20" ht="21">
      <c r="B542" s="7">
        <v>9132</v>
      </c>
      <c r="C542" s="23" t="s">
        <v>1822</v>
      </c>
      <c r="D542" s="24" t="s">
        <v>1823</v>
      </c>
      <c r="E542" s="8" t="s">
        <v>690</v>
      </c>
      <c r="F542" s="25">
        <v>1674.3333333333333</v>
      </c>
      <c r="G542" s="26"/>
      <c r="H542" s="23"/>
      <c r="I542" s="24"/>
      <c r="J542" s="24"/>
      <c r="K542" s="24"/>
      <c r="L542" s="8"/>
      <c r="M542" s="28"/>
      <c r="N542" s="31"/>
      <c r="O542" s="31"/>
      <c r="P542" s="31"/>
      <c r="Q542" s="31"/>
      <c r="R542" s="32"/>
      <c r="S542" s="32"/>
      <c r="T542" s="32"/>
    </row>
    <row r="543" spans="2:20" ht="21">
      <c r="B543" s="7">
        <v>9134</v>
      </c>
      <c r="C543" s="23" t="s">
        <v>1824</v>
      </c>
      <c r="D543" s="24" t="s">
        <v>1825</v>
      </c>
      <c r="E543" s="8" t="s">
        <v>696</v>
      </c>
      <c r="F543" s="25">
        <v>0</v>
      </c>
      <c r="G543" s="26"/>
      <c r="H543" s="23"/>
      <c r="I543" s="24"/>
      <c r="J543" s="24"/>
      <c r="K543" s="24"/>
      <c r="L543" s="8"/>
      <c r="M543" s="28"/>
      <c r="N543" s="31"/>
      <c r="O543" s="31"/>
      <c r="P543" s="31"/>
      <c r="Q543" s="31"/>
      <c r="R543" s="32"/>
      <c r="S543" s="32"/>
      <c r="T543" s="32"/>
    </row>
    <row r="544" spans="2:20" ht="12.75">
      <c r="B544" s="7">
        <v>9141</v>
      </c>
      <c r="C544" s="23" t="s">
        <v>1826</v>
      </c>
      <c r="D544" s="24" t="s">
        <v>1827</v>
      </c>
      <c r="E544" s="8" t="s">
        <v>696</v>
      </c>
      <c r="F544" s="25">
        <v>8800.666666666666</v>
      </c>
      <c r="G544" s="26"/>
      <c r="H544" s="23"/>
      <c r="I544" s="24"/>
      <c r="J544" s="24"/>
      <c r="K544" s="24"/>
      <c r="L544" s="8"/>
      <c r="M544" s="28"/>
      <c r="N544" s="31"/>
      <c r="O544" s="31"/>
      <c r="P544" s="31"/>
      <c r="Q544" s="31"/>
      <c r="R544" s="32"/>
      <c r="S544" s="32"/>
      <c r="T544" s="32"/>
    </row>
    <row r="545" spans="2:20" ht="32.25">
      <c r="B545" s="7">
        <v>9142</v>
      </c>
      <c r="C545" s="23" t="s">
        <v>1828</v>
      </c>
      <c r="D545" s="24" t="s">
        <v>1829</v>
      </c>
      <c r="E545" s="8" t="s">
        <v>1830</v>
      </c>
      <c r="F545" s="25">
        <v>72676.66666666667</v>
      </c>
      <c r="G545" s="26"/>
      <c r="H545" s="23"/>
      <c r="I545" s="24"/>
      <c r="J545" s="24"/>
      <c r="K545" s="24"/>
      <c r="L545" s="8"/>
      <c r="M545" s="28"/>
      <c r="N545" s="31"/>
      <c r="O545" s="31"/>
      <c r="P545" s="31"/>
      <c r="Q545" s="31"/>
      <c r="R545" s="32"/>
      <c r="S545" s="32"/>
      <c r="T545" s="32"/>
    </row>
    <row r="546" spans="2:20" ht="32.25">
      <c r="B546" s="7">
        <v>9147</v>
      </c>
      <c r="C546" s="23" t="s">
        <v>1828</v>
      </c>
      <c r="D546" s="24" t="s">
        <v>1831</v>
      </c>
      <c r="E546" s="8" t="s">
        <v>1830</v>
      </c>
      <c r="F546" s="25">
        <v>176926.66666666666</v>
      </c>
      <c r="G546" s="26"/>
      <c r="H546" s="23"/>
      <c r="I546" s="24"/>
      <c r="J546" s="24"/>
      <c r="K546" s="24"/>
      <c r="L546" s="8"/>
      <c r="M546" s="28"/>
      <c r="N546" s="31"/>
      <c r="O546" s="31"/>
      <c r="P546" s="31"/>
      <c r="Q546" s="31"/>
      <c r="R546" s="32"/>
      <c r="S546" s="32"/>
      <c r="T546" s="32"/>
    </row>
    <row r="547" spans="2:20" ht="32.25">
      <c r="B547" s="7">
        <v>9143</v>
      </c>
      <c r="C547" s="23" t="s">
        <v>1832</v>
      </c>
      <c r="D547" s="24" t="s">
        <v>1833</v>
      </c>
      <c r="E547" s="8" t="s">
        <v>674</v>
      </c>
      <c r="F547" s="25">
        <v>23620</v>
      </c>
      <c r="G547" s="26"/>
      <c r="H547" s="23"/>
      <c r="I547" s="24"/>
      <c r="J547" s="24"/>
      <c r="K547" s="24"/>
      <c r="L547" s="8"/>
      <c r="M547" s="28"/>
      <c r="N547" s="31"/>
      <c r="O547" s="31"/>
      <c r="P547" s="31"/>
      <c r="Q547" s="31"/>
      <c r="R547" s="32"/>
      <c r="S547" s="32"/>
      <c r="T547" s="32"/>
    </row>
    <row r="548" spans="2:20" ht="32.25">
      <c r="B548" s="7">
        <v>9148</v>
      </c>
      <c r="C548" s="23" t="s">
        <v>1832</v>
      </c>
      <c r="D548" s="24" t="s">
        <v>1834</v>
      </c>
      <c r="E548" s="8" t="s">
        <v>674</v>
      </c>
      <c r="F548" s="25">
        <v>20770</v>
      </c>
      <c r="G548" s="26"/>
      <c r="H548" s="23"/>
      <c r="I548" s="24"/>
      <c r="J548" s="24"/>
      <c r="K548" s="24"/>
      <c r="L548" s="8"/>
      <c r="M548" s="28"/>
      <c r="N548" s="31"/>
      <c r="O548" s="31"/>
      <c r="P548" s="31"/>
      <c r="Q548" s="31"/>
      <c r="R548" s="32"/>
      <c r="S548" s="32"/>
      <c r="T548" s="32"/>
    </row>
    <row r="549" spans="2:20" ht="32.25">
      <c r="B549" s="7">
        <v>9144</v>
      </c>
      <c r="C549" s="23" t="s">
        <v>1835</v>
      </c>
      <c r="D549" s="24" t="s">
        <v>1836</v>
      </c>
      <c r="E549" s="8" t="s">
        <v>16</v>
      </c>
      <c r="F549" s="25">
        <v>10280.333333333334</v>
      </c>
      <c r="G549" s="26"/>
      <c r="H549" s="23"/>
      <c r="I549" s="24"/>
      <c r="J549" s="24"/>
      <c r="K549" s="24"/>
      <c r="L549" s="8"/>
      <c r="M549" s="28"/>
      <c r="N549" s="31"/>
      <c r="O549" s="31"/>
      <c r="P549" s="31"/>
      <c r="Q549" s="31"/>
      <c r="R549" s="32"/>
      <c r="S549" s="32"/>
      <c r="T549" s="32"/>
    </row>
    <row r="550" spans="2:20" ht="21">
      <c r="B550" s="7">
        <v>9145</v>
      </c>
      <c r="C550" s="23" t="s">
        <v>1837</v>
      </c>
      <c r="D550" s="24" t="s">
        <v>1838</v>
      </c>
      <c r="E550" s="8" t="s">
        <v>674</v>
      </c>
      <c r="F550" s="25">
        <v>6778.666666666667</v>
      </c>
      <c r="G550" s="26"/>
      <c r="H550" s="23"/>
      <c r="I550" s="24"/>
      <c r="J550" s="24"/>
      <c r="K550" s="24"/>
      <c r="L550" s="8"/>
      <c r="M550" s="28"/>
      <c r="N550" s="31"/>
      <c r="O550" s="31"/>
      <c r="P550" s="31"/>
      <c r="Q550" s="31"/>
      <c r="R550" s="32"/>
      <c r="S550" s="32"/>
      <c r="T550" s="32"/>
    </row>
    <row r="551" spans="2:20" ht="21">
      <c r="B551" s="7">
        <v>9146</v>
      </c>
      <c r="C551" s="23" t="s">
        <v>1839</v>
      </c>
      <c r="D551" s="24" t="s">
        <v>1840</v>
      </c>
      <c r="E551" s="8" t="s">
        <v>201</v>
      </c>
      <c r="F551" s="25">
        <v>12766.666666666666</v>
      </c>
      <c r="G551" s="26"/>
      <c r="H551" s="23"/>
      <c r="I551" s="24"/>
      <c r="J551" s="24"/>
      <c r="K551" s="24"/>
      <c r="L551" s="8"/>
      <c r="M551" s="28"/>
      <c r="N551" s="31"/>
      <c r="O551" s="31"/>
      <c r="P551" s="31"/>
      <c r="Q551" s="31"/>
      <c r="R551" s="32"/>
      <c r="S551" s="32"/>
      <c r="T551" s="32"/>
    </row>
    <row r="552" spans="2:20" ht="21">
      <c r="B552" s="7">
        <v>9151</v>
      </c>
      <c r="C552" s="23" t="s">
        <v>1841</v>
      </c>
      <c r="D552" s="24" t="s">
        <v>1842</v>
      </c>
      <c r="E552" s="8" t="s">
        <v>696</v>
      </c>
      <c r="F552" s="25">
        <v>2053</v>
      </c>
      <c r="G552" s="26"/>
      <c r="H552" s="23"/>
      <c r="I552" s="24"/>
      <c r="J552" s="24"/>
      <c r="K552" s="24"/>
      <c r="L552" s="8"/>
      <c r="M552" s="28"/>
      <c r="N552" s="31"/>
      <c r="O552" s="31"/>
      <c r="P552" s="31"/>
      <c r="Q552" s="31"/>
      <c r="R552" s="32"/>
      <c r="S552" s="32"/>
      <c r="T552" s="32"/>
    </row>
    <row r="553" spans="2:20" ht="32.25">
      <c r="B553" s="7">
        <v>9152</v>
      </c>
      <c r="C553" s="23" t="s">
        <v>1843</v>
      </c>
      <c r="D553" s="24" t="s">
        <v>1844</v>
      </c>
      <c r="E553" s="8" t="s">
        <v>1129</v>
      </c>
      <c r="F553" s="25">
        <v>3245.3333333333335</v>
      </c>
      <c r="G553" s="26">
        <v>390</v>
      </c>
      <c r="H553" s="23" t="s">
        <v>1768</v>
      </c>
      <c r="I553" s="24"/>
      <c r="J553" s="29" t="s">
        <v>1845</v>
      </c>
      <c r="K553" s="24"/>
      <c r="L553" s="8" t="s">
        <v>1256</v>
      </c>
      <c r="M553" s="28">
        <v>125.87</v>
      </c>
      <c r="N553" s="31"/>
      <c r="O553" s="31"/>
      <c r="P553" s="31"/>
      <c r="Q553" s="31"/>
      <c r="R553" s="32"/>
      <c r="S553" s="32"/>
      <c r="T553" s="32"/>
    </row>
    <row r="554" spans="2:20" ht="21">
      <c r="B554" s="7">
        <v>9153</v>
      </c>
      <c r="C554" s="23" t="s">
        <v>1846</v>
      </c>
      <c r="D554" s="24" t="s">
        <v>1847</v>
      </c>
      <c r="E554" s="8" t="s">
        <v>696</v>
      </c>
      <c r="F554" s="25">
        <v>1492</v>
      </c>
      <c r="G554" s="26"/>
      <c r="H554" s="23"/>
      <c r="I554" s="24"/>
      <c r="J554" s="24"/>
      <c r="K554" s="24"/>
      <c r="L554" s="8"/>
      <c r="M554" s="28"/>
      <c r="N554" s="31"/>
      <c r="O554" s="31"/>
      <c r="P554" s="31"/>
      <c r="Q554" s="31"/>
      <c r="R554" s="32"/>
      <c r="S554" s="32"/>
      <c r="T554" s="32"/>
    </row>
    <row r="555" spans="2:20" ht="24">
      <c r="B555" s="7">
        <v>9154</v>
      </c>
      <c r="C555" s="23" t="s">
        <v>1848</v>
      </c>
      <c r="D555" s="24" t="s">
        <v>1849</v>
      </c>
      <c r="E555" s="8" t="s">
        <v>1129</v>
      </c>
      <c r="F555" s="25">
        <v>17530</v>
      </c>
      <c r="G555" s="26">
        <v>375</v>
      </c>
      <c r="H555" s="23" t="s">
        <v>1850</v>
      </c>
      <c r="I555" s="24" t="s">
        <v>1851</v>
      </c>
      <c r="J555" s="29" t="s">
        <v>1851</v>
      </c>
      <c r="K555" s="24" t="s">
        <v>1139</v>
      </c>
      <c r="L555" s="8" t="s">
        <v>1256</v>
      </c>
      <c r="M555" s="28">
        <v>308.153</v>
      </c>
      <c r="N555" s="31"/>
      <c r="O555" s="31"/>
      <c r="P555" s="31"/>
      <c r="Q555" s="31"/>
      <c r="R555" s="32"/>
      <c r="S555" s="32"/>
      <c r="T555" s="32"/>
    </row>
    <row r="556" spans="2:20" ht="32.25">
      <c r="B556" s="7">
        <v>9162</v>
      </c>
      <c r="C556" s="23" t="s">
        <v>1852</v>
      </c>
      <c r="D556" s="24" t="s">
        <v>1853</v>
      </c>
      <c r="E556" s="8" t="s">
        <v>674</v>
      </c>
      <c r="F556" s="25">
        <v>477.6666666666667</v>
      </c>
      <c r="G556" s="26">
        <v>387</v>
      </c>
      <c r="H556" s="23" t="s">
        <v>1854</v>
      </c>
      <c r="I556" s="24" t="s">
        <v>1855</v>
      </c>
      <c r="J556" s="29" t="s">
        <v>1856</v>
      </c>
      <c r="K556" s="24" t="s">
        <v>1856</v>
      </c>
      <c r="L556" s="8" t="s">
        <v>1857</v>
      </c>
      <c r="M556" s="28">
        <v>20.980666666666668</v>
      </c>
      <c r="N556" s="31"/>
      <c r="O556" s="31"/>
      <c r="P556" s="31"/>
      <c r="Q556" s="31"/>
      <c r="R556" s="32"/>
      <c r="S556" s="32"/>
      <c r="T556" s="32"/>
    </row>
    <row r="557" spans="2:20" ht="12.75">
      <c r="B557" s="7">
        <v>9172</v>
      </c>
      <c r="C557" s="23" t="s">
        <v>1858</v>
      </c>
      <c r="D557" s="24" t="s">
        <v>1859</v>
      </c>
      <c r="E557" s="8" t="s">
        <v>993</v>
      </c>
      <c r="F557" s="25">
        <v>2881.3333333333335</v>
      </c>
      <c r="G557" s="26"/>
      <c r="H557" s="23"/>
      <c r="I557" s="24"/>
      <c r="J557" s="24"/>
      <c r="K557" s="24"/>
      <c r="L557" s="8"/>
      <c r="M557" s="28"/>
      <c r="N557" s="31"/>
      <c r="O557" s="31"/>
      <c r="P557" s="31"/>
      <c r="Q557" s="31"/>
      <c r="R557" s="32"/>
      <c r="S557" s="32"/>
      <c r="T557" s="32"/>
    </row>
    <row r="558" spans="2:20" ht="12.75">
      <c r="B558" s="7">
        <v>9181</v>
      </c>
      <c r="C558" s="23" t="s">
        <v>1860</v>
      </c>
      <c r="D558" s="24" t="s">
        <v>1861</v>
      </c>
      <c r="E558" s="8" t="s">
        <v>674</v>
      </c>
      <c r="F558" s="25">
        <v>188.33333333333334</v>
      </c>
      <c r="G558" s="26"/>
      <c r="H558" s="23"/>
      <c r="I558" s="24"/>
      <c r="J558" s="24"/>
      <c r="K558" s="24"/>
      <c r="L558" s="8"/>
      <c r="M558" s="28"/>
      <c r="N558" s="31"/>
      <c r="O558" s="31"/>
      <c r="P558" s="31"/>
      <c r="Q558" s="31"/>
      <c r="R558" s="32"/>
      <c r="S558" s="32"/>
      <c r="T558" s="32"/>
    </row>
    <row r="559" spans="2:20" ht="12.75">
      <c r="B559" s="7">
        <v>9182</v>
      </c>
      <c r="C559" s="23" t="s">
        <v>1860</v>
      </c>
      <c r="D559" s="24" t="s">
        <v>1862</v>
      </c>
      <c r="E559" s="8" t="s">
        <v>674</v>
      </c>
      <c r="F559" s="25">
        <v>240.66666666666666</v>
      </c>
      <c r="G559" s="26"/>
      <c r="H559" s="23"/>
      <c r="I559" s="24"/>
      <c r="J559" s="24"/>
      <c r="K559" s="24"/>
      <c r="L559" s="8"/>
      <c r="M559" s="28"/>
      <c r="N559" s="31"/>
      <c r="O559" s="31"/>
      <c r="P559" s="31"/>
      <c r="Q559" s="31"/>
      <c r="R559" s="32"/>
      <c r="S559" s="32"/>
      <c r="T559" s="32"/>
    </row>
    <row r="560" spans="2:20" ht="12.75">
      <c r="B560" s="7">
        <v>9183</v>
      </c>
      <c r="C560" s="23" t="s">
        <v>1860</v>
      </c>
      <c r="D560" s="24" t="s">
        <v>1863</v>
      </c>
      <c r="E560" s="8" t="s">
        <v>674</v>
      </c>
      <c r="F560" s="25">
        <v>313</v>
      </c>
      <c r="G560" s="26"/>
      <c r="H560" s="23"/>
      <c r="I560" s="24"/>
      <c r="J560" s="24"/>
      <c r="K560" s="24"/>
      <c r="L560" s="8"/>
      <c r="M560" s="28"/>
      <c r="N560" s="31"/>
      <c r="O560" s="31"/>
      <c r="P560" s="31"/>
      <c r="Q560" s="31"/>
      <c r="R560" s="32"/>
      <c r="S560" s="32"/>
      <c r="T560" s="32"/>
    </row>
    <row r="561" spans="2:20" ht="12.75">
      <c r="B561" s="7">
        <v>9191</v>
      </c>
      <c r="C561" s="23" t="s">
        <v>1864</v>
      </c>
      <c r="D561" s="24" t="s">
        <v>1865</v>
      </c>
      <c r="E561" s="8" t="s">
        <v>696</v>
      </c>
      <c r="F561" s="25">
        <v>158</v>
      </c>
      <c r="G561" s="26"/>
      <c r="H561" s="23"/>
      <c r="I561" s="24"/>
      <c r="J561" s="24"/>
      <c r="K561" s="24"/>
      <c r="L561" s="8"/>
      <c r="M561" s="28"/>
      <c r="N561" s="31"/>
      <c r="O561" s="31"/>
      <c r="P561" s="31"/>
      <c r="Q561" s="31"/>
      <c r="R561" s="32"/>
      <c r="S561" s="32"/>
      <c r="T561" s="32"/>
    </row>
    <row r="562" spans="2:20" ht="21">
      <c r="B562" s="7">
        <v>9192</v>
      </c>
      <c r="C562" s="23" t="s">
        <v>1866</v>
      </c>
      <c r="D562" s="24" t="s">
        <v>1867</v>
      </c>
      <c r="E562" s="8" t="s">
        <v>175</v>
      </c>
      <c r="F562" s="25">
        <v>271</v>
      </c>
      <c r="G562" s="26">
        <v>388</v>
      </c>
      <c r="H562" s="23" t="s">
        <v>1868</v>
      </c>
      <c r="I562" s="24" t="s">
        <v>1869</v>
      </c>
      <c r="J562" s="29" t="s">
        <v>1869</v>
      </c>
      <c r="K562" s="24"/>
      <c r="L562" s="8" t="s">
        <v>871</v>
      </c>
      <c r="M562" s="28">
        <v>6.377666666666667</v>
      </c>
      <c r="N562" s="31"/>
      <c r="O562" s="31"/>
      <c r="P562" s="31"/>
      <c r="Q562" s="31"/>
      <c r="R562" s="32"/>
      <c r="S562" s="32"/>
      <c r="T562" s="32"/>
    </row>
    <row r="563" spans="2:20" ht="21">
      <c r="B563" s="7">
        <v>9193</v>
      </c>
      <c r="C563" s="23" t="s">
        <v>1870</v>
      </c>
      <c r="D563" s="24" t="s">
        <v>1871</v>
      </c>
      <c r="E563" s="8" t="s">
        <v>1872</v>
      </c>
      <c r="F563" s="25">
        <v>202</v>
      </c>
      <c r="G563" s="26"/>
      <c r="H563" s="23"/>
      <c r="I563" s="24"/>
      <c r="J563" s="24"/>
      <c r="K563" s="24"/>
      <c r="L563" s="8"/>
      <c r="M563" s="28"/>
      <c r="N563" s="31"/>
      <c r="O563" s="31"/>
      <c r="P563" s="31"/>
      <c r="Q563" s="31"/>
      <c r="R563" s="32"/>
      <c r="S563" s="32"/>
      <c r="T563" s="32"/>
    </row>
    <row r="564" spans="2:20" ht="12.75">
      <c r="B564" s="7">
        <v>9196</v>
      </c>
      <c r="C564" s="23" t="s">
        <v>1870</v>
      </c>
      <c r="D564" s="24" t="s">
        <v>1873</v>
      </c>
      <c r="E564" s="8" t="s">
        <v>624</v>
      </c>
      <c r="F564" s="25">
        <v>133.66666666666666</v>
      </c>
      <c r="G564" s="26"/>
      <c r="H564" s="23"/>
      <c r="I564" s="24"/>
      <c r="J564" s="24"/>
      <c r="K564" s="24"/>
      <c r="L564" s="8"/>
      <c r="M564" s="28"/>
      <c r="N564" s="31"/>
      <c r="O564" s="31"/>
      <c r="P564" s="31"/>
      <c r="Q564" s="31"/>
      <c r="R564" s="32"/>
      <c r="S564" s="32"/>
      <c r="T564" s="32"/>
    </row>
    <row r="565" spans="2:20" ht="21">
      <c r="B565" s="7">
        <v>9194</v>
      </c>
      <c r="C565" s="23" t="s">
        <v>1874</v>
      </c>
      <c r="D565" s="24" t="s">
        <v>1875</v>
      </c>
      <c r="E565" s="8" t="s">
        <v>1876</v>
      </c>
      <c r="F565" s="25">
        <v>733.6666666666666</v>
      </c>
      <c r="G565" s="26"/>
      <c r="H565" s="23"/>
      <c r="I565" s="24"/>
      <c r="J565" s="24"/>
      <c r="K565" s="24"/>
      <c r="L565" s="8"/>
      <c r="M565" s="28"/>
      <c r="N565" s="31"/>
      <c r="O565" s="31"/>
      <c r="P565" s="31"/>
      <c r="Q565" s="31"/>
      <c r="R565" s="32"/>
      <c r="S565" s="32"/>
      <c r="T565" s="32"/>
    </row>
    <row r="566" spans="2:20" ht="12.75">
      <c r="B566" s="7">
        <v>9195</v>
      </c>
      <c r="C566" s="23" t="s">
        <v>1877</v>
      </c>
      <c r="D566" s="24" t="s">
        <v>1878</v>
      </c>
      <c r="E566" s="8" t="s">
        <v>1876</v>
      </c>
      <c r="F566" s="25">
        <v>292.3333333333333</v>
      </c>
      <c r="G566" s="26">
        <v>301</v>
      </c>
      <c r="H566" s="23" t="s">
        <v>1879</v>
      </c>
      <c r="I566" s="24" t="s">
        <v>1880</v>
      </c>
      <c r="J566" s="29" t="s">
        <v>1881</v>
      </c>
      <c r="K566" s="24" t="s">
        <v>1881</v>
      </c>
      <c r="L566" s="8" t="s">
        <v>629</v>
      </c>
      <c r="M566" s="28">
        <v>1.1873333333333334</v>
      </c>
      <c r="N566" s="31"/>
      <c r="O566" s="31"/>
      <c r="P566" s="31"/>
      <c r="Q566" s="31"/>
      <c r="R566" s="32"/>
      <c r="S566" s="32"/>
      <c r="T566" s="32"/>
    </row>
    <row r="567" spans="2:20" ht="24">
      <c r="B567" s="7">
        <v>9201</v>
      </c>
      <c r="C567" s="23" t="s">
        <v>1882</v>
      </c>
      <c r="D567" s="24" t="s">
        <v>1883</v>
      </c>
      <c r="E567" s="8" t="s">
        <v>1111</v>
      </c>
      <c r="F567" s="25">
        <v>2975</v>
      </c>
      <c r="G567" s="26">
        <v>393</v>
      </c>
      <c r="H567" s="23" t="s">
        <v>1884</v>
      </c>
      <c r="I567" s="24" t="s">
        <v>1885</v>
      </c>
      <c r="J567" s="29" t="s">
        <v>1886</v>
      </c>
      <c r="K567" s="24" t="s">
        <v>1887</v>
      </c>
      <c r="L567" s="8" t="s">
        <v>469</v>
      </c>
      <c r="M567" s="28">
        <v>0.43333333333333335</v>
      </c>
      <c r="N567" s="31"/>
      <c r="O567" s="31"/>
      <c r="P567" s="31"/>
      <c r="Q567" s="31"/>
      <c r="R567" s="32"/>
      <c r="S567" s="32"/>
      <c r="T567" s="32"/>
    </row>
    <row r="568" spans="2:20" ht="24">
      <c r="B568" s="7">
        <v>9201</v>
      </c>
      <c r="C568" s="23" t="s">
        <v>1882</v>
      </c>
      <c r="D568" s="24" t="s">
        <v>1883</v>
      </c>
      <c r="E568" s="8" t="s">
        <v>1111</v>
      </c>
      <c r="F568" s="25">
        <v>2975</v>
      </c>
      <c r="G568" s="26">
        <v>394</v>
      </c>
      <c r="H568" s="23" t="s">
        <v>1888</v>
      </c>
      <c r="I568" s="24" t="s">
        <v>1889</v>
      </c>
      <c r="J568" s="29" t="s">
        <v>1890</v>
      </c>
      <c r="K568" s="24" t="s">
        <v>1891</v>
      </c>
      <c r="L568" s="8" t="s">
        <v>469</v>
      </c>
      <c r="M568" s="28">
        <v>0.4</v>
      </c>
      <c r="N568" s="31"/>
      <c r="O568" s="31"/>
      <c r="P568" s="31"/>
      <c r="Q568" s="31"/>
      <c r="R568" s="32"/>
      <c r="S568" s="32"/>
      <c r="T568" s="32"/>
    </row>
    <row r="569" spans="2:20" ht="12.75">
      <c r="B569" s="7">
        <v>9211</v>
      </c>
      <c r="C569" s="23" t="s">
        <v>1892</v>
      </c>
      <c r="D569" s="24" t="s">
        <v>1893</v>
      </c>
      <c r="E569" s="8"/>
      <c r="F569" s="25"/>
      <c r="G569" s="26">
        <v>395</v>
      </c>
      <c r="H569" s="23" t="s">
        <v>1894</v>
      </c>
      <c r="I569" s="24" t="s">
        <v>1895</v>
      </c>
      <c r="J569" s="29" t="s">
        <v>1896</v>
      </c>
      <c r="K569" s="24" t="s">
        <v>1895</v>
      </c>
      <c r="L569" s="8" t="s">
        <v>469</v>
      </c>
      <c r="M569" s="28">
        <v>2.066666666666667</v>
      </c>
      <c r="N569" s="31"/>
      <c r="O569" s="31"/>
      <c r="P569" s="31"/>
      <c r="Q569" s="31"/>
      <c r="R569" s="32"/>
      <c r="S569" s="32"/>
      <c r="T569" s="32"/>
    </row>
    <row r="570" spans="2:20" ht="12.75">
      <c r="B570" s="7">
        <v>9212</v>
      </c>
      <c r="C570" s="23" t="s">
        <v>1892</v>
      </c>
      <c r="D570" s="24" t="s">
        <v>1897</v>
      </c>
      <c r="E570" s="8"/>
      <c r="F570" s="25"/>
      <c r="G570" s="26"/>
      <c r="H570" s="23"/>
      <c r="I570" s="24"/>
      <c r="J570" s="29"/>
      <c r="K570" s="24"/>
      <c r="L570" s="8"/>
      <c r="M570" s="28"/>
      <c r="N570" s="31"/>
      <c r="O570" s="31"/>
      <c r="P570" s="31"/>
      <c r="Q570" s="31"/>
      <c r="R570" s="32"/>
      <c r="S570" s="32"/>
      <c r="T570" s="32"/>
    </row>
    <row r="571" spans="2:20" ht="12.75">
      <c r="B571" s="7">
        <v>9213</v>
      </c>
      <c r="C571" s="23" t="s">
        <v>1892</v>
      </c>
      <c r="D571" s="24" t="s">
        <v>1898</v>
      </c>
      <c r="E571" s="8"/>
      <c r="F571" s="25"/>
      <c r="G571" s="26"/>
      <c r="H571" s="23"/>
      <c r="I571" s="24"/>
      <c r="J571" s="29"/>
      <c r="K571" s="24"/>
      <c r="L571" s="8"/>
      <c r="M571" s="28"/>
      <c r="N571" s="31"/>
      <c r="O571" s="31"/>
      <c r="P571" s="31"/>
      <c r="Q571" s="31"/>
      <c r="R571" s="32"/>
      <c r="S571" s="32"/>
      <c r="T571" s="32"/>
    </row>
    <row r="572" spans="2:20" ht="12.75">
      <c r="B572" s="7">
        <v>9251</v>
      </c>
      <c r="C572" s="23" t="s">
        <v>1899</v>
      </c>
      <c r="D572" s="24" t="s">
        <v>1900</v>
      </c>
      <c r="E572" s="8"/>
      <c r="F572" s="25"/>
      <c r="G572" s="26">
        <v>381</v>
      </c>
      <c r="H572" s="23" t="s">
        <v>1901</v>
      </c>
      <c r="I572" s="24" t="s">
        <v>1902</v>
      </c>
      <c r="J572" s="29" t="s">
        <v>1903</v>
      </c>
      <c r="K572" s="24" t="s">
        <v>1904</v>
      </c>
      <c r="L572" s="8" t="s">
        <v>469</v>
      </c>
      <c r="M572" s="28">
        <v>41.15566666666667</v>
      </c>
      <c r="N572" s="31"/>
      <c r="O572" s="31"/>
      <c r="P572" s="31"/>
      <c r="Q572" s="31"/>
      <c r="R572" s="32"/>
      <c r="S572" s="32"/>
      <c r="T572" s="32"/>
    </row>
    <row r="573" spans="2:20" ht="12.75">
      <c r="B573" s="7">
        <v>9301</v>
      </c>
      <c r="C573" s="23" t="s">
        <v>1905</v>
      </c>
      <c r="D573" s="24" t="s">
        <v>1906</v>
      </c>
      <c r="E573" s="8"/>
      <c r="F573" s="25"/>
      <c r="G573" s="26">
        <v>408</v>
      </c>
      <c r="H573" s="23" t="s">
        <v>1907</v>
      </c>
      <c r="I573" s="29" t="s">
        <v>1908</v>
      </c>
      <c r="J573" s="29" t="s">
        <v>1908</v>
      </c>
      <c r="K573" s="29" t="s">
        <v>1908</v>
      </c>
      <c r="L573" s="8" t="s">
        <v>1909</v>
      </c>
      <c r="M573" s="28">
        <v>25</v>
      </c>
      <c r="N573" s="31"/>
      <c r="O573" s="31"/>
      <c r="P573" s="31"/>
      <c r="Q573" s="31"/>
      <c r="R573" s="32"/>
      <c r="S573" s="32"/>
      <c r="T573" s="32"/>
    </row>
    <row r="574" spans="2:20" ht="12.75">
      <c r="B574" s="7">
        <v>9311</v>
      </c>
      <c r="C574" s="23" t="s">
        <v>1910</v>
      </c>
      <c r="D574" s="24" t="s">
        <v>1911</v>
      </c>
      <c r="E574" s="8" t="s">
        <v>1111</v>
      </c>
      <c r="F574" s="25">
        <v>4740</v>
      </c>
      <c r="G574" s="26"/>
      <c r="H574" s="23"/>
      <c r="I574" s="24"/>
      <c r="J574" s="24"/>
      <c r="K574" s="24"/>
      <c r="L574" s="8"/>
      <c r="M574" s="28"/>
      <c r="N574" s="31"/>
      <c r="O574" s="31"/>
      <c r="P574" s="31"/>
      <c r="Q574" s="31"/>
      <c r="R574" s="32"/>
      <c r="S574" s="32"/>
      <c r="T574" s="32"/>
    </row>
    <row r="575" spans="2:20" ht="21">
      <c r="B575" s="7">
        <v>9312</v>
      </c>
      <c r="C575" s="23" t="s">
        <v>1912</v>
      </c>
      <c r="D575" s="24" t="s">
        <v>1913</v>
      </c>
      <c r="E575" s="8"/>
      <c r="F575" s="25">
        <v>3923.3333333333335</v>
      </c>
      <c r="G575" s="26"/>
      <c r="H575" s="23"/>
      <c r="I575" s="24"/>
      <c r="J575" s="24"/>
      <c r="K575" s="24"/>
      <c r="L575" s="8"/>
      <c r="M575" s="28"/>
      <c r="N575" s="31"/>
      <c r="O575" s="31"/>
      <c r="P575" s="31"/>
      <c r="Q575" s="31"/>
      <c r="R575" s="32"/>
      <c r="S575" s="32"/>
      <c r="T575" s="32"/>
    </row>
    <row r="576" spans="2:20" ht="24">
      <c r="B576" s="7">
        <v>9313</v>
      </c>
      <c r="C576" s="23" t="s">
        <v>1914</v>
      </c>
      <c r="D576" s="24" t="s">
        <v>1915</v>
      </c>
      <c r="E576" s="8" t="s">
        <v>1111</v>
      </c>
      <c r="F576" s="25">
        <v>5612</v>
      </c>
      <c r="G576" s="26"/>
      <c r="H576" s="23"/>
      <c r="I576" s="24"/>
      <c r="J576" s="24"/>
      <c r="K576" s="24"/>
      <c r="L576" s="8"/>
      <c r="M576" s="28"/>
      <c r="N576" s="31"/>
      <c r="O576" s="31"/>
      <c r="P576" s="31"/>
      <c r="Q576" s="31"/>
      <c r="R576" s="32"/>
      <c r="S576" s="32"/>
      <c r="T576" s="32"/>
    </row>
    <row r="577" spans="2:20" ht="21">
      <c r="B577" s="7">
        <v>9314</v>
      </c>
      <c r="C577" s="23" t="s">
        <v>1916</v>
      </c>
      <c r="D577" s="24" t="s">
        <v>1917</v>
      </c>
      <c r="E577" s="8"/>
      <c r="F577" s="25">
        <v>4322</v>
      </c>
      <c r="G577" s="26"/>
      <c r="H577" s="23"/>
      <c r="I577" s="24"/>
      <c r="J577" s="24"/>
      <c r="K577" s="24"/>
      <c r="L577" s="8"/>
      <c r="M577" s="28"/>
      <c r="N577" s="31"/>
      <c r="O577" s="31"/>
      <c r="P577" s="31"/>
      <c r="Q577" s="31"/>
      <c r="R577" s="32"/>
      <c r="S577" s="32"/>
      <c r="T577" s="32"/>
    </row>
    <row r="578" spans="2:20" ht="12.75">
      <c r="B578" s="7">
        <v>9315</v>
      </c>
      <c r="C578" s="23" t="s">
        <v>1918</v>
      </c>
      <c r="D578" s="24" t="s">
        <v>1919</v>
      </c>
      <c r="E578" s="8" t="s">
        <v>1111</v>
      </c>
      <c r="F578" s="25">
        <v>34086.666666666664</v>
      </c>
      <c r="G578" s="26"/>
      <c r="H578" s="23"/>
      <c r="I578" s="24"/>
      <c r="J578" s="24"/>
      <c r="K578" s="24"/>
      <c r="L578" s="8"/>
      <c r="M578" s="28"/>
      <c r="N578" s="31"/>
      <c r="O578" s="31"/>
      <c r="P578" s="31"/>
      <c r="Q578" s="31"/>
      <c r="R578" s="32"/>
      <c r="S578" s="32"/>
      <c r="T578" s="32"/>
    </row>
    <row r="579" spans="2:20" ht="12.75">
      <c r="B579" s="7">
        <v>9316</v>
      </c>
      <c r="C579" s="23" t="s">
        <v>1920</v>
      </c>
      <c r="D579" s="24" t="s">
        <v>1921</v>
      </c>
      <c r="E579" s="8"/>
      <c r="F579" s="25">
        <v>143750</v>
      </c>
      <c r="G579" s="26"/>
      <c r="H579" s="23"/>
      <c r="I579" s="24"/>
      <c r="J579" s="24"/>
      <c r="K579" s="24"/>
      <c r="L579" s="8"/>
      <c r="M579" s="28"/>
      <c r="N579" s="31"/>
      <c r="O579" s="31"/>
      <c r="P579" s="31"/>
      <c r="Q579" s="31"/>
      <c r="R579" s="32"/>
      <c r="S579" s="32"/>
      <c r="T579" s="32"/>
    </row>
    <row r="580" spans="2:20" ht="21">
      <c r="B580" s="7">
        <v>9317</v>
      </c>
      <c r="C580" s="23" t="s">
        <v>1922</v>
      </c>
      <c r="D580" s="24" t="s">
        <v>1923</v>
      </c>
      <c r="E580" s="8" t="s">
        <v>1111</v>
      </c>
      <c r="F580" s="25">
        <v>9883</v>
      </c>
      <c r="G580" s="26"/>
      <c r="H580" s="23"/>
      <c r="I580" s="24"/>
      <c r="J580" s="24"/>
      <c r="K580" s="24"/>
      <c r="L580" s="8"/>
      <c r="M580" s="28"/>
      <c r="N580" s="31"/>
      <c r="O580" s="31"/>
      <c r="P580" s="31"/>
      <c r="Q580" s="31"/>
      <c r="R580" s="32"/>
      <c r="S580" s="32"/>
      <c r="T580" s="32"/>
    </row>
    <row r="581" spans="2:20" ht="12.75">
      <c r="B581" s="7">
        <v>9318</v>
      </c>
      <c r="C581" s="23" t="s">
        <v>1924</v>
      </c>
      <c r="D581" s="24" t="s">
        <v>1925</v>
      </c>
      <c r="E581" s="8"/>
      <c r="F581" s="25">
        <v>7163.333333333333</v>
      </c>
      <c r="G581" s="26"/>
      <c r="H581" s="23"/>
      <c r="I581" s="24"/>
      <c r="J581" s="24"/>
      <c r="K581" s="24"/>
      <c r="L581" s="8"/>
      <c r="M581" s="28"/>
      <c r="N581" s="31"/>
      <c r="O581" s="31"/>
      <c r="P581" s="31"/>
      <c r="Q581" s="31"/>
      <c r="R581" s="32"/>
      <c r="S581" s="32"/>
      <c r="T581" s="32"/>
    </row>
    <row r="582" spans="2:20" ht="12.75">
      <c r="B582" s="7">
        <v>9326</v>
      </c>
      <c r="C582" s="23" t="s">
        <v>1926</v>
      </c>
      <c r="D582" s="24" t="s">
        <v>1927</v>
      </c>
      <c r="E582" s="8" t="s">
        <v>1111</v>
      </c>
      <c r="F582" s="25">
        <v>7309.666666666667</v>
      </c>
      <c r="G582" s="26"/>
      <c r="H582" s="23"/>
      <c r="I582" s="24"/>
      <c r="J582" s="24"/>
      <c r="K582" s="24"/>
      <c r="L582" s="8"/>
      <c r="M582" s="28"/>
      <c r="N582" s="31"/>
      <c r="O582" s="31"/>
      <c r="P582" s="31"/>
      <c r="Q582" s="31"/>
      <c r="R582" s="32"/>
      <c r="S582" s="32"/>
      <c r="T582" s="32"/>
    </row>
    <row r="583" spans="2:20" ht="12.75">
      <c r="B583" s="7">
        <v>9327</v>
      </c>
      <c r="C583" s="23" t="s">
        <v>1928</v>
      </c>
      <c r="D583" s="24" t="s">
        <v>1929</v>
      </c>
      <c r="E583" s="8"/>
      <c r="F583" s="25">
        <v>4301.333333333333</v>
      </c>
      <c r="G583" s="26"/>
      <c r="H583" s="23"/>
      <c r="I583" s="24"/>
      <c r="J583" s="24"/>
      <c r="K583" s="24"/>
      <c r="L583" s="8"/>
      <c r="M583" s="28"/>
      <c r="N583" s="31"/>
      <c r="O583" s="31"/>
      <c r="P583" s="31"/>
      <c r="Q583" s="31"/>
      <c r="R583" s="32"/>
      <c r="S583" s="32"/>
      <c r="T583" s="32"/>
    </row>
    <row r="584" spans="2:20" ht="32.25">
      <c r="B584" s="7">
        <v>9320</v>
      </c>
      <c r="C584" s="23" t="s">
        <v>1930</v>
      </c>
      <c r="D584" s="24" t="s">
        <v>1931</v>
      </c>
      <c r="E584" s="8"/>
      <c r="F584" s="25">
        <v>218666.66666666666</v>
      </c>
      <c r="G584" s="26"/>
      <c r="H584" s="23"/>
      <c r="I584" s="24"/>
      <c r="J584" s="24"/>
      <c r="K584" s="24"/>
      <c r="L584" s="8"/>
      <c r="M584" s="28"/>
      <c r="N584" s="31"/>
      <c r="O584" s="31"/>
      <c r="P584" s="31"/>
      <c r="Q584" s="31"/>
      <c r="R584" s="32"/>
      <c r="S584" s="32"/>
      <c r="T584" s="32"/>
    </row>
    <row r="585" spans="2:20" ht="24">
      <c r="B585" s="7">
        <v>9321</v>
      </c>
      <c r="C585" s="23" t="s">
        <v>1932</v>
      </c>
      <c r="D585" s="24" t="s">
        <v>1933</v>
      </c>
      <c r="E585" s="8" t="s">
        <v>336</v>
      </c>
      <c r="F585" s="25">
        <v>4417</v>
      </c>
      <c r="G585" s="26"/>
      <c r="H585" s="23"/>
      <c r="I585" s="24"/>
      <c r="J585" s="24"/>
      <c r="K585" s="24"/>
      <c r="L585" s="8"/>
      <c r="M585" s="28"/>
      <c r="N585" s="31"/>
      <c r="O585" s="31"/>
      <c r="P585" s="31"/>
      <c r="Q585" s="31"/>
      <c r="R585" s="32"/>
      <c r="S585" s="32"/>
      <c r="T585" s="32"/>
    </row>
    <row r="586" spans="2:20" ht="24">
      <c r="B586" s="7">
        <v>9322</v>
      </c>
      <c r="C586" s="23" t="s">
        <v>1934</v>
      </c>
      <c r="D586" s="24" t="s">
        <v>1935</v>
      </c>
      <c r="E586" s="8" t="s">
        <v>336</v>
      </c>
      <c r="F586" s="25">
        <v>4818.333333333333</v>
      </c>
      <c r="G586" s="26"/>
      <c r="H586" s="23"/>
      <c r="I586" s="24"/>
      <c r="J586" s="24"/>
      <c r="K586" s="24"/>
      <c r="L586" s="8"/>
      <c r="M586" s="28"/>
      <c r="N586" s="31"/>
      <c r="O586" s="31"/>
      <c r="P586" s="31"/>
      <c r="Q586" s="31"/>
      <c r="R586" s="32"/>
      <c r="S586" s="32"/>
      <c r="T586" s="32"/>
    </row>
    <row r="587" spans="2:20" ht="24">
      <c r="B587" s="7">
        <v>9323</v>
      </c>
      <c r="C587" s="23" t="s">
        <v>1936</v>
      </c>
      <c r="D587" s="24" t="s">
        <v>1937</v>
      </c>
      <c r="E587" s="8" t="s">
        <v>336</v>
      </c>
      <c r="F587" s="25">
        <v>1813.6666666666667</v>
      </c>
      <c r="G587" s="26"/>
      <c r="H587" s="23"/>
      <c r="I587" s="24"/>
      <c r="J587" s="24"/>
      <c r="K587" s="24"/>
      <c r="L587" s="8"/>
      <c r="M587" s="28"/>
      <c r="N587" s="31"/>
      <c r="O587" s="31"/>
      <c r="P587" s="31"/>
      <c r="Q587" s="31"/>
      <c r="R587" s="32"/>
      <c r="S587" s="32"/>
      <c r="T587" s="32"/>
    </row>
    <row r="588" spans="2:20" ht="24">
      <c r="B588" s="7">
        <v>9324</v>
      </c>
      <c r="C588" s="23" t="s">
        <v>1938</v>
      </c>
      <c r="D588" s="24" t="s">
        <v>1939</v>
      </c>
      <c r="E588" s="8"/>
      <c r="F588" s="25">
        <v>51963.333333333336</v>
      </c>
      <c r="G588" s="26"/>
      <c r="H588" s="23"/>
      <c r="I588" s="24"/>
      <c r="J588" s="24"/>
      <c r="K588" s="24"/>
      <c r="L588" s="8"/>
      <c r="M588" s="28"/>
      <c r="N588" s="31"/>
      <c r="O588" s="31"/>
      <c r="P588" s="31"/>
      <c r="Q588" s="31"/>
      <c r="R588" s="32"/>
      <c r="S588" s="32"/>
      <c r="T588" s="32"/>
    </row>
    <row r="589" spans="2:20" ht="12.75">
      <c r="B589" s="7">
        <v>9341</v>
      </c>
      <c r="C589" s="23" t="s">
        <v>1940</v>
      </c>
      <c r="D589" s="24" t="s">
        <v>1941</v>
      </c>
      <c r="E589" s="8" t="s">
        <v>336</v>
      </c>
      <c r="F589" s="25">
        <v>1754.3333333333333</v>
      </c>
      <c r="G589" s="26">
        <v>439</v>
      </c>
      <c r="H589" s="23" t="s">
        <v>1942</v>
      </c>
      <c r="I589" s="29" t="s">
        <v>1943</v>
      </c>
      <c r="J589" s="29" t="s">
        <v>350</v>
      </c>
      <c r="K589" s="24"/>
      <c r="L589" s="8" t="s">
        <v>1140</v>
      </c>
      <c r="M589" s="28">
        <v>9.666666666666666</v>
      </c>
      <c r="N589" s="31"/>
      <c r="O589" s="31"/>
      <c r="P589" s="31"/>
      <c r="Q589" s="31"/>
      <c r="R589" s="32"/>
      <c r="S589" s="32"/>
      <c r="T589" s="32"/>
    </row>
    <row r="590" spans="2:20" ht="12.75">
      <c r="B590" s="7">
        <v>9353</v>
      </c>
      <c r="C590" s="23" t="s">
        <v>1944</v>
      </c>
      <c r="D590" s="24" t="s">
        <v>1945</v>
      </c>
      <c r="E590" s="8" t="s">
        <v>336</v>
      </c>
      <c r="F590" s="25">
        <v>2200.6666666666665</v>
      </c>
      <c r="G590" s="26"/>
      <c r="H590" s="23"/>
      <c r="I590" s="24"/>
      <c r="J590" s="24"/>
      <c r="K590" s="24"/>
      <c r="L590" s="8"/>
      <c r="M590" s="28"/>
      <c r="N590" s="31"/>
      <c r="O590" s="31"/>
      <c r="P590" s="31"/>
      <c r="Q590" s="31"/>
      <c r="R590" s="32"/>
      <c r="S590" s="32"/>
      <c r="T590" s="32"/>
    </row>
    <row r="591" spans="2:20" ht="12.75">
      <c r="B591" s="7">
        <v>9354</v>
      </c>
      <c r="C591" s="23" t="s">
        <v>1944</v>
      </c>
      <c r="D591" s="24" t="s">
        <v>1946</v>
      </c>
      <c r="E591" s="8" t="s">
        <v>2399</v>
      </c>
      <c r="F591" s="25">
        <v>396</v>
      </c>
      <c r="G591" s="26"/>
      <c r="H591" s="23"/>
      <c r="I591" s="24"/>
      <c r="J591" s="24"/>
      <c r="K591" s="24"/>
      <c r="L591" s="8"/>
      <c r="M591" s="28"/>
      <c r="N591" s="31"/>
      <c r="O591" s="31"/>
      <c r="P591" s="31"/>
      <c r="Q591" s="31"/>
      <c r="R591" s="32"/>
      <c r="S591" s="32"/>
      <c r="T591" s="32"/>
    </row>
    <row r="592" spans="2:20" ht="12.75">
      <c r="B592" s="7">
        <v>9355</v>
      </c>
      <c r="C592" s="23" t="s">
        <v>1944</v>
      </c>
      <c r="D592" s="24" t="s">
        <v>1947</v>
      </c>
      <c r="E592" s="8" t="s">
        <v>336</v>
      </c>
      <c r="F592" s="25">
        <v>48.333333333333336</v>
      </c>
      <c r="G592" s="26"/>
      <c r="H592" s="23"/>
      <c r="I592" s="24"/>
      <c r="J592" s="24"/>
      <c r="K592" s="24"/>
      <c r="L592" s="8"/>
      <c r="M592" s="28"/>
      <c r="N592" s="31"/>
      <c r="O592" s="31"/>
      <c r="P592" s="31"/>
      <c r="Q592" s="31"/>
      <c r="R592" s="32"/>
      <c r="S592" s="32"/>
      <c r="T592" s="32"/>
    </row>
    <row r="593" spans="2:20" ht="12.75">
      <c r="B593" s="7">
        <v>9356</v>
      </c>
      <c r="C593" s="23" t="s">
        <v>1944</v>
      </c>
      <c r="D593" s="24" t="s">
        <v>1948</v>
      </c>
      <c r="E593" s="8" t="s">
        <v>336</v>
      </c>
      <c r="F593" s="25">
        <v>516.6666666666666</v>
      </c>
      <c r="G593" s="26"/>
      <c r="H593" s="23"/>
      <c r="I593" s="24"/>
      <c r="J593" s="24"/>
      <c r="K593" s="24"/>
      <c r="L593" s="8"/>
      <c r="M593" s="28"/>
      <c r="N593" s="31"/>
      <c r="O593" s="31"/>
      <c r="P593" s="31"/>
      <c r="Q593" s="31"/>
      <c r="R593" s="32"/>
      <c r="S593" s="32"/>
      <c r="T593" s="32"/>
    </row>
    <row r="594" spans="2:20" ht="32.25">
      <c r="B594" s="7">
        <v>9357</v>
      </c>
      <c r="C594" s="23" t="s">
        <v>1949</v>
      </c>
      <c r="D594" s="24" t="s">
        <v>1950</v>
      </c>
      <c r="E594" s="8" t="s">
        <v>2399</v>
      </c>
      <c r="F594" s="25">
        <v>16200</v>
      </c>
      <c r="G594" s="26"/>
      <c r="H594" s="23"/>
      <c r="I594" s="24"/>
      <c r="J594" s="24"/>
      <c r="K594" s="24"/>
      <c r="L594" s="8"/>
      <c r="M594" s="28"/>
      <c r="N594" s="31"/>
      <c r="O594" s="31"/>
      <c r="P594" s="31"/>
      <c r="Q594" s="31"/>
      <c r="R594" s="32"/>
      <c r="S594" s="32"/>
      <c r="T594" s="32"/>
    </row>
    <row r="595" spans="2:20" ht="21">
      <c r="B595" s="7">
        <v>9358</v>
      </c>
      <c r="C595" s="23" t="s">
        <v>1951</v>
      </c>
      <c r="D595" s="24" t="s">
        <v>1952</v>
      </c>
      <c r="E595" s="8" t="s">
        <v>419</v>
      </c>
      <c r="F595" s="25">
        <v>5093.333333333333</v>
      </c>
      <c r="G595" s="26"/>
      <c r="H595" s="23"/>
      <c r="I595" s="24"/>
      <c r="J595" s="24"/>
      <c r="K595" s="24"/>
      <c r="L595" s="8"/>
      <c r="M595" s="28"/>
      <c r="N595" s="31"/>
      <c r="O595" s="31"/>
      <c r="P595" s="31"/>
      <c r="Q595" s="31"/>
      <c r="R595" s="32"/>
      <c r="S595" s="32"/>
      <c r="T595" s="32"/>
    </row>
    <row r="596" spans="2:20" ht="12.75">
      <c r="B596" s="7">
        <v>9361</v>
      </c>
      <c r="C596" s="23" t="s">
        <v>1953</v>
      </c>
      <c r="D596" s="24" t="s">
        <v>1954</v>
      </c>
      <c r="E596" s="8" t="s">
        <v>1955</v>
      </c>
      <c r="F596" s="25">
        <v>583.3333333333334</v>
      </c>
      <c r="G596" s="26"/>
      <c r="H596" s="23"/>
      <c r="I596" s="24"/>
      <c r="J596" s="24"/>
      <c r="K596" s="24"/>
      <c r="L596" s="8"/>
      <c r="M596" s="28"/>
      <c r="N596" s="31"/>
      <c r="O596" s="31"/>
      <c r="P596" s="31"/>
      <c r="Q596" s="31"/>
      <c r="R596" s="32"/>
      <c r="S596" s="32"/>
      <c r="T596" s="32"/>
    </row>
    <row r="597" spans="2:20" ht="21">
      <c r="B597" s="7">
        <v>9371</v>
      </c>
      <c r="C597" s="23" t="s">
        <v>1956</v>
      </c>
      <c r="D597" s="24" t="s">
        <v>1957</v>
      </c>
      <c r="E597" s="8" t="s">
        <v>419</v>
      </c>
      <c r="F597" s="25">
        <v>402.6666666666667</v>
      </c>
      <c r="G597" s="26"/>
      <c r="H597" s="23"/>
      <c r="I597" s="24"/>
      <c r="J597" s="24"/>
      <c r="K597" s="24"/>
      <c r="L597" s="8"/>
      <c r="M597" s="28"/>
      <c r="N597" s="31"/>
      <c r="O597" s="31"/>
      <c r="P597" s="31"/>
      <c r="Q597" s="31"/>
      <c r="R597" s="32"/>
      <c r="S597" s="32"/>
      <c r="T597" s="32"/>
    </row>
    <row r="598" spans="2:20" ht="12.75">
      <c r="B598" s="7">
        <v>9372</v>
      </c>
      <c r="C598" s="23" t="s">
        <v>1958</v>
      </c>
      <c r="D598" s="24" t="s">
        <v>1959</v>
      </c>
      <c r="E598" s="8" t="s">
        <v>2399</v>
      </c>
      <c r="F598" s="25">
        <v>976</v>
      </c>
      <c r="G598" s="26">
        <v>441</v>
      </c>
      <c r="H598" s="23" t="s">
        <v>1960</v>
      </c>
      <c r="I598" s="29" t="s">
        <v>1961</v>
      </c>
      <c r="J598" s="29" t="s">
        <v>1962</v>
      </c>
      <c r="K598" s="24"/>
      <c r="L598" s="8" t="s">
        <v>1140</v>
      </c>
      <c r="M598" s="28">
        <v>0.7776666666666667</v>
      </c>
      <c r="N598" s="31"/>
      <c r="O598" s="31"/>
      <c r="P598" s="31"/>
      <c r="Q598" s="31"/>
      <c r="R598" s="32"/>
      <c r="S598" s="32"/>
      <c r="T598" s="32"/>
    </row>
    <row r="599" spans="2:20" ht="12.75">
      <c r="B599" s="7">
        <v>9373</v>
      </c>
      <c r="C599" s="23" t="s">
        <v>1958</v>
      </c>
      <c r="D599" s="24" t="s">
        <v>1963</v>
      </c>
      <c r="E599" s="8" t="s">
        <v>2399</v>
      </c>
      <c r="F599" s="25">
        <v>495.6666666666667</v>
      </c>
      <c r="G599" s="26"/>
      <c r="H599" s="23"/>
      <c r="I599" s="24"/>
      <c r="J599" s="24"/>
      <c r="K599" s="24"/>
      <c r="L599" s="8"/>
      <c r="M599" s="28"/>
      <c r="N599" s="31"/>
      <c r="O599" s="31"/>
      <c r="P599" s="31"/>
      <c r="Q599" s="31"/>
      <c r="R599" s="32"/>
      <c r="S599" s="32"/>
      <c r="T599" s="32"/>
    </row>
    <row r="600" spans="2:20" ht="24">
      <c r="B600" s="7">
        <v>9375</v>
      </c>
      <c r="C600" s="23" t="s">
        <v>1964</v>
      </c>
      <c r="D600" s="24" t="s">
        <v>1965</v>
      </c>
      <c r="E600" s="8" t="s">
        <v>2399</v>
      </c>
      <c r="F600" s="25"/>
      <c r="G600" s="26"/>
      <c r="H600" s="23"/>
      <c r="I600" s="24"/>
      <c r="J600" s="24"/>
      <c r="K600" s="24"/>
      <c r="L600" s="8"/>
      <c r="M600" s="28"/>
      <c r="N600" s="31"/>
      <c r="O600" s="31"/>
      <c r="P600" s="31"/>
      <c r="Q600" s="31"/>
      <c r="R600" s="32"/>
      <c r="S600" s="32"/>
      <c r="T600" s="32"/>
    </row>
    <row r="601" spans="2:20" ht="24">
      <c r="B601" s="7">
        <v>9376</v>
      </c>
      <c r="C601" s="23" t="s">
        <v>1964</v>
      </c>
      <c r="D601" s="24" t="s">
        <v>1966</v>
      </c>
      <c r="E601" s="8" t="s">
        <v>2399</v>
      </c>
      <c r="F601" s="25"/>
      <c r="G601" s="26"/>
      <c r="H601" s="23"/>
      <c r="I601" s="24"/>
      <c r="J601" s="24"/>
      <c r="K601" s="24"/>
      <c r="L601" s="8"/>
      <c r="M601" s="28"/>
      <c r="N601" s="31"/>
      <c r="O601" s="31"/>
      <c r="P601" s="31"/>
      <c r="Q601" s="31"/>
      <c r="R601" s="32"/>
      <c r="S601" s="32"/>
      <c r="T601" s="32"/>
    </row>
    <row r="602" spans="2:20" ht="24">
      <c r="B602" s="7">
        <v>9377</v>
      </c>
      <c r="C602" s="23" t="s">
        <v>1967</v>
      </c>
      <c r="D602" s="24" t="s">
        <v>1965</v>
      </c>
      <c r="E602" s="8" t="s">
        <v>2399</v>
      </c>
      <c r="F602" s="25">
        <v>319.3333333333333</v>
      </c>
      <c r="G602" s="26"/>
      <c r="H602" s="23"/>
      <c r="I602" s="24"/>
      <c r="J602" s="24"/>
      <c r="K602" s="24"/>
      <c r="L602" s="8"/>
      <c r="M602" s="28"/>
      <c r="N602" s="31"/>
      <c r="O602" s="31"/>
      <c r="P602" s="31"/>
      <c r="Q602" s="31"/>
      <c r="R602" s="32"/>
      <c r="S602" s="32"/>
      <c r="T602" s="32"/>
    </row>
    <row r="603" spans="2:20" ht="24">
      <c r="B603" s="7">
        <v>9378</v>
      </c>
      <c r="C603" s="23" t="s">
        <v>1967</v>
      </c>
      <c r="D603" s="24" t="s">
        <v>1966</v>
      </c>
      <c r="E603" s="8" t="s">
        <v>2399</v>
      </c>
      <c r="F603" s="25">
        <v>651</v>
      </c>
      <c r="G603" s="26"/>
      <c r="H603" s="23"/>
      <c r="I603" s="24"/>
      <c r="J603" s="24"/>
      <c r="K603" s="24"/>
      <c r="L603" s="8"/>
      <c r="M603" s="28"/>
      <c r="N603" s="31"/>
      <c r="O603" s="31"/>
      <c r="P603" s="31"/>
      <c r="Q603" s="31"/>
      <c r="R603" s="32"/>
      <c r="S603" s="32"/>
      <c r="T603" s="32"/>
    </row>
    <row r="604" spans="2:20" ht="21">
      <c r="B604" s="7">
        <v>9382</v>
      </c>
      <c r="C604" s="23" t="s">
        <v>1968</v>
      </c>
      <c r="D604" s="24" t="s">
        <v>1969</v>
      </c>
      <c r="E604" s="8" t="s">
        <v>1970</v>
      </c>
      <c r="F604" s="25">
        <v>33.666666666666664</v>
      </c>
      <c r="G604" s="26">
        <v>455</v>
      </c>
      <c r="H604" s="23" t="s">
        <v>1971</v>
      </c>
      <c r="I604" s="24" t="s">
        <v>1972</v>
      </c>
      <c r="J604" s="29" t="s">
        <v>1972</v>
      </c>
      <c r="K604" s="24"/>
      <c r="L604" s="8" t="s">
        <v>259</v>
      </c>
      <c r="M604" s="28">
        <v>15.28</v>
      </c>
      <c r="N604" s="31"/>
      <c r="O604" s="31"/>
      <c r="P604" s="31"/>
      <c r="Q604" s="31"/>
      <c r="R604" s="32"/>
      <c r="S604" s="32"/>
      <c r="T604" s="32"/>
    </row>
    <row r="605" spans="2:20" ht="24">
      <c r="B605" s="7">
        <v>9391</v>
      </c>
      <c r="C605" s="23" t="s">
        <v>1973</v>
      </c>
      <c r="D605" s="24" t="s">
        <v>1974</v>
      </c>
      <c r="E605" s="8" t="s">
        <v>674</v>
      </c>
      <c r="F605" s="25">
        <v>430</v>
      </c>
      <c r="G605" s="26"/>
      <c r="H605" s="23"/>
      <c r="I605" s="24"/>
      <c r="J605" s="24"/>
      <c r="K605" s="24"/>
      <c r="L605" s="8"/>
      <c r="M605" s="28"/>
      <c r="N605" s="31"/>
      <c r="O605" s="31"/>
      <c r="P605" s="31"/>
      <c r="Q605" s="31"/>
      <c r="R605" s="32"/>
      <c r="S605" s="32"/>
      <c r="T605" s="32"/>
    </row>
    <row r="606" spans="2:20" ht="24">
      <c r="B606" s="7">
        <v>9395</v>
      </c>
      <c r="C606" s="23" t="s">
        <v>1975</v>
      </c>
      <c r="D606" s="24" t="s">
        <v>1976</v>
      </c>
      <c r="E606" s="8" t="s">
        <v>419</v>
      </c>
      <c r="F606" s="25">
        <v>2855.6666666666665</v>
      </c>
      <c r="G606" s="26"/>
      <c r="H606" s="23"/>
      <c r="I606" s="24"/>
      <c r="J606" s="24"/>
      <c r="K606" s="24"/>
      <c r="L606" s="8"/>
      <c r="M606" s="28"/>
      <c r="N606" s="31"/>
      <c r="O606" s="31"/>
      <c r="P606" s="31"/>
      <c r="Q606" s="31"/>
      <c r="R606" s="32"/>
      <c r="S606" s="32"/>
      <c r="T606" s="32"/>
    </row>
    <row r="607" spans="2:20" ht="12.75">
      <c r="B607" s="7">
        <v>9501</v>
      </c>
      <c r="C607" s="23" t="s">
        <v>1977</v>
      </c>
      <c r="D607" s="24" t="s">
        <v>1978</v>
      </c>
      <c r="E607" s="8" t="s">
        <v>336</v>
      </c>
      <c r="F607" s="25">
        <v>322.3333333333333</v>
      </c>
      <c r="G607" s="26">
        <v>435</v>
      </c>
      <c r="H607" s="23" t="s">
        <v>1979</v>
      </c>
      <c r="I607" s="29" t="s">
        <v>1980</v>
      </c>
      <c r="J607" s="29"/>
      <c r="K607" s="24"/>
      <c r="L607" s="8" t="s">
        <v>259</v>
      </c>
      <c r="M607" s="28">
        <v>4.347333333333333</v>
      </c>
      <c r="N607" s="31"/>
      <c r="O607" s="31"/>
      <c r="P607" s="31"/>
      <c r="Q607" s="31"/>
      <c r="R607" s="32"/>
      <c r="S607" s="32"/>
      <c r="T607" s="32"/>
    </row>
    <row r="608" spans="2:20" ht="12.75">
      <c r="B608" s="7">
        <v>9502</v>
      </c>
      <c r="C608" s="23" t="s">
        <v>1977</v>
      </c>
      <c r="D608" s="24" t="s">
        <v>1981</v>
      </c>
      <c r="E608" s="8" t="s">
        <v>336</v>
      </c>
      <c r="F608" s="25">
        <v>131</v>
      </c>
      <c r="G608" s="26"/>
      <c r="H608" s="23"/>
      <c r="I608" s="24"/>
      <c r="J608" s="24"/>
      <c r="K608" s="24"/>
      <c r="L608" s="8"/>
      <c r="M608" s="28"/>
      <c r="N608" s="31"/>
      <c r="O608" s="31"/>
      <c r="P608" s="31"/>
      <c r="Q608" s="31"/>
      <c r="R608" s="32"/>
      <c r="S608" s="32"/>
      <c r="T608" s="32"/>
    </row>
    <row r="609" spans="2:20" ht="12.75">
      <c r="B609" s="7">
        <v>9503</v>
      </c>
      <c r="C609" s="23" t="s">
        <v>1977</v>
      </c>
      <c r="D609" s="24" t="s">
        <v>1982</v>
      </c>
      <c r="E609" s="8" t="s">
        <v>336</v>
      </c>
      <c r="F609" s="25">
        <v>66.66666666666667</v>
      </c>
      <c r="G609" s="26"/>
      <c r="H609" s="23"/>
      <c r="I609" s="24"/>
      <c r="J609" s="24"/>
      <c r="K609" s="24"/>
      <c r="L609" s="8"/>
      <c r="M609" s="28"/>
      <c r="N609" s="31"/>
      <c r="O609" s="31"/>
      <c r="P609" s="31"/>
      <c r="Q609" s="31"/>
      <c r="R609" s="32"/>
      <c r="S609" s="32"/>
      <c r="T609" s="32"/>
    </row>
    <row r="610" spans="2:20" ht="12.75">
      <c r="B610" s="7">
        <v>9511</v>
      </c>
      <c r="C610" s="23" t="s">
        <v>1983</v>
      </c>
      <c r="D610" s="24" t="s">
        <v>1984</v>
      </c>
      <c r="E610" s="8" t="s">
        <v>336</v>
      </c>
      <c r="F610" s="25">
        <v>3271.3333333333335</v>
      </c>
      <c r="G610" s="26">
        <v>434</v>
      </c>
      <c r="H610" s="23" t="s">
        <v>1985</v>
      </c>
      <c r="I610" s="29" t="s">
        <v>1980</v>
      </c>
      <c r="J610" s="29" t="s">
        <v>1980</v>
      </c>
      <c r="K610" s="29" t="s">
        <v>1980</v>
      </c>
      <c r="L610" s="8" t="s">
        <v>259</v>
      </c>
      <c r="M610" s="28">
        <v>7.5360000000000005</v>
      </c>
      <c r="N610" s="31"/>
      <c r="O610" s="31"/>
      <c r="P610" s="31"/>
      <c r="Q610" s="31"/>
      <c r="R610" s="32"/>
      <c r="S610" s="32"/>
      <c r="T610" s="32"/>
    </row>
    <row r="611" spans="2:20" ht="12.75">
      <c r="B611" s="7">
        <v>9521</v>
      </c>
      <c r="C611" s="23" t="s">
        <v>1986</v>
      </c>
      <c r="D611" s="24" t="s">
        <v>1987</v>
      </c>
      <c r="E611" s="8" t="s">
        <v>336</v>
      </c>
      <c r="F611" s="25">
        <v>6208.333333333333</v>
      </c>
      <c r="G611" s="26">
        <v>437</v>
      </c>
      <c r="H611" s="23" t="s">
        <v>1988</v>
      </c>
      <c r="I611" s="29" t="s">
        <v>1989</v>
      </c>
      <c r="J611" s="29" t="s">
        <v>1989</v>
      </c>
      <c r="K611" s="29" t="s">
        <v>1989</v>
      </c>
      <c r="L611" s="8" t="s">
        <v>259</v>
      </c>
      <c r="M611" s="28">
        <v>28.277666666666665</v>
      </c>
      <c r="N611" s="31"/>
      <c r="O611" s="31"/>
      <c r="P611" s="31"/>
      <c r="Q611" s="31"/>
      <c r="R611" s="32"/>
      <c r="S611" s="32"/>
      <c r="T611" s="32"/>
    </row>
    <row r="612" spans="2:20" ht="12.75">
      <c r="B612" s="7">
        <v>9531</v>
      </c>
      <c r="C612" s="23" t="s">
        <v>1990</v>
      </c>
      <c r="D612" s="24" t="s">
        <v>1991</v>
      </c>
      <c r="E612" s="8" t="s">
        <v>336</v>
      </c>
      <c r="F612" s="25">
        <v>2854.6666666666665</v>
      </c>
      <c r="G612" s="26">
        <v>436</v>
      </c>
      <c r="H612" s="23" t="s">
        <v>1992</v>
      </c>
      <c r="I612" s="29" t="s">
        <v>1993</v>
      </c>
      <c r="J612" s="29" t="s">
        <v>1994</v>
      </c>
      <c r="K612" s="24" t="s">
        <v>1994</v>
      </c>
      <c r="L612" s="8" t="s">
        <v>259</v>
      </c>
      <c r="M612" s="28">
        <v>75.33333333333333</v>
      </c>
      <c r="N612" s="31"/>
      <c r="O612" s="31"/>
      <c r="P612" s="31"/>
      <c r="Q612" s="31"/>
      <c r="R612" s="32"/>
      <c r="S612" s="32"/>
      <c r="T612" s="32"/>
    </row>
    <row r="613" spans="2:20" ht="21">
      <c r="B613" s="7">
        <v>9602</v>
      </c>
      <c r="C613" s="23" t="s">
        <v>1995</v>
      </c>
      <c r="D613" s="24" t="s">
        <v>1996</v>
      </c>
      <c r="E613" s="8" t="s">
        <v>696</v>
      </c>
      <c r="F613" s="25">
        <v>5863.333333333333</v>
      </c>
      <c r="G613" s="26">
        <v>318</v>
      </c>
      <c r="H613" s="23" t="s">
        <v>1997</v>
      </c>
      <c r="I613" s="24" t="s">
        <v>1998</v>
      </c>
      <c r="J613" s="29" t="s">
        <v>1999</v>
      </c>
      <c r="K613" s="24" t="s">
        <v>2000</v>
      </c>
      <c r="L613" s="8" t="s">
        <v>629</v>
      </c>
      <c r="M613" s="28">
        <v>20.855666666666668</v>
      </c>
      <c r="N613" s="31"/>
      <c r="O613" s="31"/>
      <c r="P613" s="31"/>
      <c r="Q613" s="31"/>
      <c r="R613" s="32"/>
      <c r="S613" s="32"/>
      <c r="T613" s="32"/>
    </row>
    <row r="614" spans="2:20" ht="32.25">
      <c r="B614" s="7">
        <v>9603</v>
      </c>
      <c r="C614" s="23" t="s">
        <v>2001</v>
      </c>
      <c r="D614" s="24" t="s">
        <v>2002</v>
      </c>
      <c r="E614" s="8" t="s">
        <v>696</v>
      </c>
      <c r="F614" s="25">
        <v>18518.666666666668</v>
      </c>
      <c r="G614" s="26"/>
      <c r="H614" s="23"/>
      <c r="I614" s="24"/>
      <c r="J614" s="9"/>
      <c r="K614" s="24"/>
      <c r="L614" s="8"/>
      <c r="M614" s="28"/>
      <c r="N614" s="31"/>
      <c r="O614" s="31"/>
      <c r="P614" s="31"/>
      <c r="Q614" s="31"/>
      <c r="R614" s="32"/>
      <c r="S614" s="32"/>
      <c r="T614" s="32"/>
    </row>
    <row r="615" spans="2:20" ht="21">
      <c r="B615" s="7">
        <v>9611</v>
      </c>
      <c r="C615" s="23" t="s">
        <v>2003</v>
      </c>
      <c r="D615" s="24" t="s">
        <v>2004</v>
      </c>
      <c r="E615" s="8" t="s">
        <v>674</v>
      </c>
      <c r="F615" s="25">
        <v>127.66666666666667</v>
      </c>
      <c r="G615" s="26"/>
      <c r="H615" s="23"/>
      <c r="I615" s="24"/>
      <c r="J615" s="24"/>
      <c r="K615" s="24"/>
      <c r="L615" s="8"/>
      <c r="M615" s="28"/>
      <c r="N615" s="31"/>
      <c r="O615" s="31"/>
      <c r="P615" s="31"/>
      <c r="Q615" s="31"/>
      <c r="R615" s="32"/>
      <c r="S615" s="32"/>
      <c r="T615" s="32"/>
    </row>
    <row r="616" spans="2:20" ht="21">
      <c r="B616" s="7">
        <v>9621</v>
      </c>
      <c r="C616" s="23" t="s">
        <v>2005</v>
      </c>
      <c r="D616" s="24" t="s">
        <v>2006</v>
      </c>
      <c r="E616" s="8" t="s">
        <v>690</v>
      </c>
      <c r="F616" s="25">
        <v>100.66666666666667</v>
      </c>
      <c r="G616" s="26">
        <v>294</v>
      </c>
      <c r="H616" s="23" t="s">
        <v>2007</v>
      </c>
      <c r="I616" s="24" t="s">
        <v>2008</v>
      </c>
      <c r="J616" s="29" t="s">
        <v>2009</v>
      </c>
      <c r="K616" s="24" t="s">
        <v>2010</v>
      </c>
      <c r="L616" s="8" t="s">
        <v>629</v>
      </c>
      <c r="M616" s="28">
        <v>2.859</v>
      </c>
      <c r="N616" s="31"/>
      <c r="O616" s="31"/>
      <c r="P616" s="31"/>
      <c r="Q616" s="31"/>
      <c r="R616" s="32"/>
      <c r="S616" s="32"/>
      <c r="T616" s="32"/>
    </row>
    <row r="617" spans="2:20" ht="21">
      <c r="B617" s="7">
        <v>9622</v>
      </c>
      <c r="C617" s="23" t="s">
        <v>2011</v>
      </c>
      <c r="D617" s="24" t="s">
        <v>2012</v>
      </c>
      <c r="E617" s="8" t="s">
        <v>674</v>
      </c>
      <c r="F617" s="25">
        <v>287.3333333333333</v>
      </c>
      <c r="G617" s="26">
        <v>325</v>
      </c>
      <c r="H617" s="23" t="s">
        <v>2013</v>
      </c>
      <c r="I617" s="24" t="s">
        <v>2014</v>
      </c>
      <c r="J617" s="29"/>
      <c r="K617" s="24"/>
      <c r="L617" s="8" t="s">
        <v>871</v>
      </c>
      <c r="M617" s="28">
        <v>14</v>
      </c>
      <c r="N617" s="31"/>
      <c r="O617" s="31"/>
      <c r="P617" s="31"/>
      <c r="Q617" s="31"/>
      <c r="R617" s="32"/>
      <c r="S617" s="32"/>
      <c r="T617" s="32"/>
    </row>
    <row r="618" spans="2:20" ht="21">
      <c r="B618" s="7">
        <v>9623</v>
      </c>
      <c r="C618" s="23" t="s">
        <v>2015</v>
      </c>
      <c r="D618" s="24" t="s">
        <v>2016</v>
      </c>
      <c r="E618" s="8" t="s">
        <v>674</v>
      </c>
      <c r="F618" s="25">
        <v>218</v>
      </c>
      <c r="G618" s="26">
        <v>296</v>
      </c>
      <c r="H618" s="23" t="s">
        <v>2017</v>
      </c>
      <c r="I618" s="24" t="s">
        <v>2018</v>
      </c>
      <c r="J618" s="29" t="s">
        <v>2019</v>
      </c>
      <c r="K618" s="24" t="s">
        <v>2020</v>
      </c>
      <c r="L618" s="8" t="s">
        <v>871</v>
      </c>
      <c r="M618" s="28">
        <v>1.9383333333333332</v>
      </c>
      <c r="N618" s="31"/>
      <c r="O618" s="31"/>
      <c r="P618" s="31"/>
      <c r="Q618" s="31"/>
      <c r="R618" s="32"/>
      <c r="S618" s="32"/>
      <c r="T618" s="32"/>
    </row>
    <row r="619" spans="2:20" ht="12.75">
      <c r="B619" s="7">
        <v>9624</v>
      </c>
      <c r="C619" s="23" t="s">
        <v>2021</v>
      </c>
      <c r="D619" s="24" t="s">
        <v>2022</v>
      </c>
      <c r="E619" s="8" t="s">
        <v>674</v>
      </c>
      <c r="F619" s="25">
        <v>798.6666666666666</v>
      </c>
      <c r="G619" s="26"/>
      <c r="H619" s="23"/>
      <c r="I619" s="24"/>
      <c r="J619" s="29"/>
      <c r="K619" s="24"/>
      <c r="L619" s="8"/>
      <c r="M619" s="28"/>
      <c r="N619" s="31"/>
      <c r="O619" s="31"/>
      <c r="P619" s="31"/>
      <c r="Q619" s="31"/>
      <c r="R619" s="32"/>
      <c r="S619" s="32"/>
      <c r="T619" s="32"/>
    </row>
    <row r="620" spans="2:20" ht="12.75">
      <c r="B620" s="7">
        <v>9631</v>
      </c>
      <c r="C620" s="23" t="s">
        <v>2023</v>
      </c>
      <c r="D620" s="24" t="s">
        <v>2024</v>
      </c>
      <c r="E620" s="8" t="s">
        <v>900</v>
      </c>
      <c r="F620" s="25">
        <v>776</v>
      </c>
      <c r="G620" s="26">
        <v>323</v>
      </c>
      <c r="H620" s="23" t="s">
        <v>2025</v>
      </c>
      <c r="I620" s="24" t="s">
        <v>2026</v>
      </c>
      <c r="J620" s="29"/>
      <c r="K620" s="24" t="s">
        <v>1139</v>
      </c>
      <c r="L620" s="8" t="s">
        <v>871</v>
      </c>
      <c r="M620" s="28">
        <v>28.624</v>
      </c>
      <c r="N620" s="31"/>
      <c r="O620" s="31"/>
      <c r="P620" s="31"/>
      <c r="Q620" s="31"/>
      <c r="R620" s="32"/>
      <c r="S620" s="32"/>
      <c r="T620" s="32"/>
    </row>
    <row r="621" spans="2:20" ht="12.75">
      <c r="B621" s="7">
        <v>9641</v>
      </c>
      <c r="C621" s="23" t="s">
        <v>2027</v>
      </c>
      <c r="D621" s="24" t="s">
        <v>2028</v>
      </c>
      <c r="E621" s="8" t="s">
        <v>900</v>
      </c>
      <c r="F621" s="25">
        <v>821.3333333333334</v>
      </c>
      <c r="G621" s="26"/>
      <c r="H621" s="23"/>
      <c r="I621" s="24"/>
      <c r="J621" s="24"/>
      <c r="K621" s="24"/>
      <c r="L621" s="8"/>
      <c r="M621" s="28"/>
      <c r="N621" s="31"/>
      <c r="O621" s="31"/>
      <c r="P621" s="31"/>
      <c r="Q621" s="31"/>
      <c r="R621" s="32"/>
      <c r="S621" s="32"/>
      <c r="T621" s="32"/>
    </row>
    <row r="622" spans="2:20" ht="12.75">
      <c r="B622" s="7">
        <v>9652</v>
      </c>
      <c r="C622" s="23" t="s">
        <v>2029</v>
      </c>
      <c r="D622" s="24" t="s">
        <v>2030</v>
      </c>
      <c r="E622" s="8"/>
      <c r="F622" s="25"/>
      <c r="G622" s="26">
        <v>321</v>
      </c>
      <c r="H622" s="23" t="s">
        <v>2031</v>
      </c>
      <c r="I622" s="24" t="s">
        <v>2032</v>
      </c>
      <c r="J622" s="29" t="s">
        <v>2033</v>
      </c>
      <c r="K622" s="24" t="s">
        <v>1139</v>
      </c>
      <c r="L622" s="8" t="s">
        <v>285</v>
      </c>
      <c r="M622" s="28">
        <v>13.282333333333334</v>
      </c>
      <c r="N622" s="31"/>
      <c r="O622" s="31"/>
      <c r="P622" s="31"/>
      <c r="Q622" s="31"/>
      <c r="R622" s="32"/>
      <c r="S622" s="32"/>
      <c r="T622" s="32"/>
    </row>
    <row r="623" spans="2:20" ht="21">
      <c r="B623" s="7">
        <v>9661</v>
      </c>
      <c r="C623" s="23" t="s">
        <v>2034</v>
      </c>
      <c r="D623" s="24" t="s">
        <v>2035</v>
      </c>
      <c r="E623" s="8" t="s">
        <v>900</v>
      </c>
      <c r="F623" s="25">
        <v>612.6666666666666</v>
      </c>
      <c r="G623" s="26"/>
      <c r="H623" s="23"/>
      <c r="I623" s="24"/>
      <c r="J623" s="24"/>
      <c r="K623" s="24"/>
      <c r="L623" s="8"/>
      <c r="M623" s="28"/>
      <c r="N623" s="31"/>
      <c r="O623" s="31"/>
      <c r="P623" s="31"/>
      <c r="Q623" s="31"/>
      <c r="R623" s="32"/>
      <c r="S623" s="32"/>
      <c r="T623" s="32"/>
    </row>
    <row r="624" spans="2:20" ht="12.75">
      <c r="B624" s="7">
        <v>9682</v>
      </c>
      <c r="C624" s="23" t="s">
        <v>2036</v>
      </c>
      <c r="D624" s="24" t="s">
        <v>2037</v>
      </c>
      <c r="E624" s="8"/>
      <c r="F624" s="25"/>
      <c r="G624" s="26">
        <v>324</v>
      </c>
      <c r="H624" s="23" t="s">
        <v>2036</v>
      </c>
      <c r="I624" s="24" t="s">
        <v>2038</v>
      </c>
      <c r="J624" s="29"/>
      <c r="K624" s="24" t="s">
        <v>2039</v>
      </c>
      <c r="L624" s="8" t="s">
        <v>871</v>
      </c>
      <c r="M624" s="28">
        <v>19.803333333333335</v>
      </c>
      <c r="N624" s="31"/>
      <c r="O624" s="31"/>
      <c r="P624" s="31"/>
      <c r="Q624" s="31"/>
      <c r="R624" s="32"/>
      <c r="S624" s="32"/>
      <c r="T624" s="32"/>
    </row>
    <row r="625" spans="2:20" ht="21">
      <c r="B625" s="7">
        <v>9701</v>
      </c>
      <c r="C625" s="23" t="s">
        <v>2040</v>
      </c>
      <c r="D625" s="24" t="s">
        <v>2041</v>
      </c>
      <c r="E625" s="8" t="s">
        <v>674</v>
      </c>
      <c r="F625" s="25">
        <v>2725.6666666666665</v>
      </c>
      <c r="G625" s="26">
        <v>303</v>
      </c>
      <c r="H625" s="23" t="s">
        <v>2042</v>
      </c>
      <c r="I625" s="24" t="s">
        <v>2043</v>
      </c>
      <c r="J625" s="29" t="s">
        <v>2044</v>
      </c>
      <c r="K625" s="24" t="s">
        <v>2045</v>
      </c>
      <c r="L625" s="8" t="s">
        <v>871</v>
      </c>
      <c r="M625" s="28">
        <v>28.815</v>
      </c>
      <c r="N625" s="31"/>
      <c r="O625" s="31"/>
      <c r="P625" s="31"/>
      <c r="Q625" s="31"/>
      <c r="R625" s="32"/>
      <c r="S625" s="32"/>
      <c r="T625" s="32"/>
    </row>
    <row r="626" spans="2:20" ht="12.75">
      <c r="B626" s="7">
        <v>9711</v>
      </c>
      <c r="C626" s="23" t="s">
        <v>2046</v>
      </c>
      <c r="D626" s="24" t="s">
        <v>2047</v>
      </c>
      <c r="E626" s="8" t="s">
        <v>696</v>
      </c>
      <c r="F626" s="25">
        <v>28823.333333333332</v>
      </c>
      <c r="G626" s="26"/>
      <c r="H626" s="23"/>
      <c r="I626" s="24"/>
      <c r="J626" s="24"/>
      <c r="K626" s="24"/>
      <c r="L626" s="8"/>
      <c r="M626" s="28"/>
      <c r="N626" s="31"/>
      <c r="O626" s="31"/>
      <c r="P626" s="31"/>
      <c r="Q626" s="31"/>
      <c r="R626" s="32"/>
      <c r="S626" s="32"/>
      <c r="T626" s="32"/>
    </row>
    <row r="627" spans="2:20" ht="32.25">
      <c r="B627" s="7">
        <v>9721</v>
      </c>
      <c r="C627" s="23" t="s">
        <v>2048</v>
      </c>
      <c r="D627" s="24" t="s">
        <v>2049</v>
      </c>
      <c r="E627" s="8" t="s">
        <v>696</v>
      </c>
      <c r="F627" s="25">
        <v>18766.666666666668</v>
      </c>
      <c r="G627" s="26"/>
      <c r="H627" s="23"/>
      <c r="I627" s="24"/>
      <c r="J627" s="24"/>
      <c r="K627" s="24"/>
      <c r="L627" s="8"/>
      <c r="M627" s="28"/>
      <c r="N627" s="31"/>
      <c r="O627" s="31"/>
      <c r="P627" s="31"/>
      <c r="Q627" s="31"/>
      <c r="R627" s="32"/>
      <c r="S627" s="32"/>
      <c r="T627" s="32"/>
    </row>
    <row r="628" spans="2:20" ht="21">
      <c r="B628" s="7">
        <v>9731</v>
      </c>
      <c r="C628" s="23" t="s">
        <v>2050</v>
      </c>
      <c r="D628" s="24" t="s">
        <v>2051</v>
      </c>
      <c r="E628" s="8" t="s">
        <v>696</v>
      </c>
      <c r="F628" s="25">
        <v>36750</v>
      </c>
      <c r="G628" s="26"/>
      <c r="H628" s="23"/>
      <c r="I628" s="24"/>
      <c r="J628" s="24"/>
      <c r="K628" s="24"/>
      <c r="L628" s="8"/>
      <c r="M628" s="28"/>
      <c r="N628" s="31"/>
      <c r="O628" s="31"/>
      <c r="P628" s="31"/>
      <c r="Q628" s="31"/>
      <c r="R628" s="32"/>
      <c r="S628" s="32"/>
      <c r="T628" s="32"/>
    </row>
    <row r="629" spans="2:20" ht="12.75">
      <c r="B629" s="7">
        <v>9741</v>
      </c>
      <c r="C629" s="23" t="s">
        <v>2052</v>
      </c>
      <c r="D629" s="24" t="s">
        <v>2053</v>
      </c>
      <c r="E629" s="8" t="s">
        <v>696</v>
      </c>
      <c r="F629" s="25">
        <v>17786.666666666668</v>
      </c>
      <c r="G629" s="26"/>
      <c r="H629" s="23"/>
      <c r="I629" s="24"/>
      <c r="J629" s="24"/>
      <c r="K629" s="24"/>
      <c r="L629" s="8"/>
      <c r="M629" s="28"/>
      <c r="N629" s="31"/>
      <c r="O629" s="31"/>
      <c r="P629" s="31"/>
      <c r="Q629" s="31"/>
      <c r="R629" s="32"/>
      <c r="S629" s="32"/>
      <c r="T629" s="32"/>
    </row>
    <row r="630" spans="2:20" ht="32.25">
      <c r="B630" s="7">
        <v>9751</v>
      </c>
      <c r="C630" s="23" t="s">
        <v>2054</v>
      </c>
      <c r="D630" s="24" t="s">
        <v>2055</v>
      </c>
      <c r="E630" s="8" t="s">
        <v>696</v>
      </c>
      <c r="F630" s="25">
        <v>32160</v>
      </c>
      <c r="G630" s="26">
        <v>313</v>
      </c>
      <c r="H630" s="23" t="s">
        <v>2056</v>
      </c>
      <c r="I630" s="24" t="s">
        <v>2057</v>
      </c>
      <c r="J630" s="29" t="s">
        <v>2057</v>
      </c>
      <c r="K630" s="24" t="s">
        <v>2057</v>
      </c>
      <c r="L630" s="8" t="s">
        <v>629</v>
      </c>
      <c r="M630" s="28">
        <v>227</v>
      </c>
      <c r="N630" s="31"/>
      <c r="O630" s="31"/>
      <c r="P630" s="31"/>
      <c r="Q630" s="31"/>
      <c r="R630" s="32"/>
      <c r="S630" s="32"/>
      <c r="T630" s="32"/>
    </row>
    <row r="631" spans="2:20" ht="32.25">
      <c r="B631" s="7">
        <v>9752</v>
      </c>
      <c r="C631" s="23" t="s">
        <v>2054</v>
      </c>
      <c r="D631" s="24" t="s">
        <v>2058</v>
      </c>
      <c r="E631" s="8" t="s">
        <v>696</v>
      </c>
      <c r="F631" s="25">
        <v>100793.33333333333</v>
      </c>
      <c r="G631" s="26"/>
      <c r="H631" s="23"/>
      <c r="I631" s="24"/>
      <c r="J631" s="24"/>
      <c r="K631" s="24"/>
      <c r="L631" s="8"/>
      <c r="M631" s="28"/>
      <c r="N631" s="31"/>
      <c r="O631" s="31"/>
      <c r="P631" s="31"/>
      <c r="Q631" s="31"/>
      <c r="R631" s="32"/>
      <c r="S631" s="32"/>
      <c r="T631" s="32"/>
    </row>
    <row r="632" spans="2:20" ht="21">
      <c r="B632" s="7">
        <v>9761</v>
      </c>
      <c r="C632" s="23" t="s">
        <v>2059</v>
      </c>
      <c r="D632" s="24" t="s">
        <v>2060</v>
      </c>
      <c r="E632" s="8" t="s">
        <v>993</v>
      </c>
      <c r="F632" s="25">
        <v>410</v>
      </c>
      <c r="G632" s="26"/>
      <c r="H632" s="23"/>
      <c r="I632" s="24"/>
      <c r="J632" s="24"/>
      <c r="K632" s="24"/>
      <c r="L632" s="8"/>
      <c r="M632" s="28"/>
      <c r="N632" s="31"/>
      <c r="O632" s="31"/>
      <c r="P632" s="31"/>
      <c r="Q632" s="31"/>
      <c r="R632" s="32"/>
      <c r="S632" s="32"/>
      <c r="T632" s="32"/>
    </row>
    <row r="633" spans="2:20" ht="21">
      <c r="B633" s="7">
        <v>9771</v>
      </c>
      <c r="C633" s="23" t="s">
        <v>2061</v>
      </c>
      <c r="D633" s="24" t="s">
        <v>2062</v>
      </c>
      <c r="E633" s="8" t="s">
        <v>336</v>
      </c>
      <c r="F633" s="25">
        <v>1255.3333333333333</v>
      </c>
      <c r="G633" s="26">
        <v>450</v>
      </c>
      <c r="H633" s="23" t="s">
        <v>2063</v>
      </c>
      <c r="I633" s="29" t="s">
        <v>2064</v>
      </c>
      <c r="J633" s="29"/>
      <c r="K633" s="24"/>
      <c r="L633" s="8" t="s">
        <v>629</v>
      </c>
      <c r="M633" s="28">
        <v>15.389000000000001</v>
      </c>
      <c r="N633" s="31"/>
      <c r="O633" s="31"/>
      <c r="P633" s="31"/>
      <c r="Q633" s="31"/>
      <c r="R633" s="32"/>
      <c r="S633" s="32"/>
      <c r="T633" s="32"/>
    </row>
    <row r="634" spans="2:13" ht="24">
      <c r="B634" s="7">
        <v>9818</v>
      </c>
      <c r="C634" s="23" t="s">
        <v>2065</v>
      </c>
      <c r="D634" s="24" t="s">
        <v>2066</v>
      </c>
      <c r="E634" s="8"/>
      <c r="F634" s="25"/>
      <c r="G634" s="26">
        <v>102</v>
      </c>
      <c r="H634" s="23" t="s">
        <v>2067</v>
      </c>
      <c r="I634" s="24" t="s">
        <v>2068</v>
      </c>
      <c r="J634" s="29" t="s">
        <v>2069</v>
      </c>
      <c r="K634" s="24" t="s">
        <v>2069</v>
      </c>
      <c r="L634" s="8" t="s">
        <v>285</v>
      </c>
      <c r="M634" s="28">
        <v>11.197666666666668</v>
      </c>
    </row>
    <row r="635" spans="2:13" ht="24">
      <c r="B635" s="7">
        <v>9805</v>
      </c>
      <c r="C635" s="23" t="s">
        <v>2065</v>
      </c>
      <c r="D635" s="24" t="s">
        <v>2070</v>
      </c>
      <c r="E635" s="8"/>
      <c r="F635" s="25"/>
      <c r="G635" s="26">
        <v>103</v>
      </c>
      <c r="H635" s="23" t="s">
        <v>2071</v>
      </c>
      <c r="I635" s="24" t="s">
        <v>2072</v>
      </c>
      <c r="J635" s="29" t="s">
        <v>2073</v>
      </c>
      <c r="K635" s="24" t="s">
        <v>2074</v>
      </c>
      <c r="L635" s="8" t="s">
        <v>285</v>
      </c>
      <c r="M635" s="28">
        <v>2.6166666666666667</v>
      </c>
    </row>
    <row r="636" spans="2:13" ht="24">
      <c r="B636" s="7">
        <v>9809</v>
      </c>
      <c r="C636" s="23" t="s">
        <v>2065</v>
      </c>
      <c r="D636" s="24" t="s">
        <v>2075</v>
      </c>
      <c r="E636" s="8"/>
      <c r="F636" s="25"/>
      <c r="G636" s="26">
        <v>104</v>
      </c>
      <c r="H636" s="23" t="s">
        <v>2076</v>
      </c>
      <c r="I636" s="24" t="s">
        <v>2077</v>
      </c>
      <c r="J636" s="29" t="s">
        <v>2078</v>
      </c>
      <c r="K636" s="24" t="s">
        <v>2079</v>
      </c>
      <c r="L636" s="8" t="s">
        <v>285</v>
      </c>
      <c r="M636" s="28">
        <v>0.9823333333333334</v>
      </c>
    </row>
    <row r="637" spans="2:13" ht="24">
      <c r="B637" s="7">
        <v>9861</v>
      </c>
      <c r="C637" s="23" t="s">
        <v>2065</v>
      </c>
      <c r="D637" s="24" t="s">
        <v>2080</v>
      </c>
      <c r="E637" s="8"/>
      <c r="F637" s="25"/>
      <c r="G637" s="26">
        <v>105</v>
      </c>
      <c r="H637" s="23" t="s">
        <v>2081</v>
      </c>
      <c r="I637" s="24" t="s">
        <v>2082</v>
      </c>
      <c r="J637" s="29" t="s">
        <v>2083</v>
      </c>
      <c r="K637" s="24" t="s">
        <v>2084</v>
      </c>
      <c r="L637" s="8" t="s">
        <v>285</v>
      </c>
      <c r="M637" s="28">
        <v>8.267666666666667</v>
      </c>
    </row>
    <row r="638" spans="2:13" ht="12">
      <c r="B638" s="7">
        <v>9901</v>
      </c>
      <c r="C638" s="23" t="s">
        <v>2085</v>
      </c>
      <c r="D638" s="24"/>
      <c r="E638" s="8" t="s">
        <v>2086</v>
      </c>
      <c r="F638" s="25">
        <v>216.66666666666666</v>
      </c>
      <c r="G638" s="26"/>
      <c r="H638" s="23"/>
      <c r="I638" s="24"/>
      <c r="J638" s="24"/>
      <c r="K638" s="24"/>
      <c r="L638" s="8"/>
      <c r="M638" s="28"/>
    </row>
    <row r="639" spans="2:13" ht="12.75" customHeight="1" thickBot="1">
      <c r="B639" s="58">
        <v>9921</v>
      </c>
      <c r="C639" s="59" t="s">
        <v>2087</v>
      </c>
      <c r="D639" s="60" t="s">
        <v>2088</v>
      </c>
      <c r="E639" s="61"/>
      <c r="F639" s="62"/>
      <c r="G639" s="58">
        <v>446</v>
      </c>
      <c r="H639" s="59" t="s">
        <v>2089</v>
      </c>
      <c r="I639" s="60"/>
      <c r="J639" s="63" t="s">
        <v>2090</v>
      </c>
      <c r="K639" s="60" t="s">
        <v>2090</v>
      </c>
      <c r="L639" s="11" t="s">
        <v>2402</v>
      </c>
      <c r="M639" s="64">
        <v>69.04933333333334</v>
      </c>
    </row>
    <row r="641" spans="3:13" ht="12.75" customHeight="1">
      <c r="C641" s="1" t="s">
        <v>2091</v>
      </c>
      <c r="G641" s="32"/>
      <c r="H641" s="32"/>
      <c r="I641" s="32"/>
      <c r="J641" s="32"/>
      <c r="K641" s="32"/>
      <c r="L641" s="32"/>
      <c r="M641" s="32"/>
    </row>
    <row r="642" spans="7:13" ht="12.75" customHeight="1">
      <c r="G642" s="32"/>
      <c r="H642" s="32"/>
      <c r="I642" s="32"/>
      <c r="J642" s="32"/>
      <c r="K642" s="32"/>
      <c r="L642" s="32"/>
      <c r="M642" s="32"/>
    </row>
    <row r="643" spans="7:13" ht="12.75" customHeight="1">
      <c r="G643" s="32"/>
      <c r="H643" s="32"/>
      <c r="I643" s="32"/>
      <c r="J643" s="32"/>
      <c r="K643" s="32"/>
      <c r="L643" s="32"/>
      <c r="M643" s="32"/>
    </row>
  </sheetData>
  <mergeCells count="10">
    <mergeCell ref="L4:L5"/>
    <mergeCell ref="B3:F3"/>
    <mergeCell ref="H3:M3"/>
    <mergeCell ref="B4:B5"/>
    <mergeCell ref="C4:C5"/>
    <mergeCell ref="D4:D5"/>
    <mergeCell ref="E4:E5"/>
    <mergeCell ref="G4:G5"/>
    <mergeCell ref="H4:H5"/>
    <mergeCell ref="I4:K4"/>
  </mergeCells>
  <printOptions/>
  <pageMargins left="0.75" right="0.75" top="1" bottom="1" header="0.512" footer="0.512"/>
  <pageSetup firstPageNumber="17" useFirstPageNumber="1" orientation="landscape" paperSize="9" scale="78" r:id="rId1"/>
  <headerFooter alignWithMargins="0">
    <oddFooter>&amp;C&amp;P</oddFooter>
  </headerFooter>
  <rowBreaks count="1" manualBreakCount="1">
    <brk id="42" min="1" max="12" man="1"/>
  </rowBreaks>
</worksheet>
</file>

<file path=xl/worksheets/sheet2.xml><?xml version="1.0" encoding="utf-8"?>
<worksheet xmlns="http://schemas.openxmlformats.org/spreadsheetml/2006/main" xmlns:r="http://schemas.openxmlformats.org/officeDocument/2006/relationships">
  <dimension ref="B1:M1131"/>
  <sheetViews>
    <sheetView workbookViewId="0" topLeftCell="A1">
      <selection activeCell="C13" sqref="C13"/>
    </sheetView>
  </sheetViews>
  <sheetFormatPr defaultColWidth="9.00390625" defaultRowHeight="13.5"/>
  <cols>
    <col min="1" max="1" width="4.75390625" style="1" customWidth="1"/>
    <col min="2" max="2" width="3.875" style="1" customWidth="1"/>
    <col min="3" max="3" width="20.625" style="81" customWidth="1"/>
    <col min="4" max="4" width="18.375" style="85" customWidth="1"/>
    <col min="5" max="5" width="18.75390625" style="85" customWidth="1"/>
    <col min="6" max="6" width="15.625" style="4" customWidth="1"/>
    <col min="7" max="7" width="5.125" style="86" customWidth="1"/>
    <col min="8" max="8" width="10.875" style="1" customWidth="1"/>
    <col min="9" max="9" width="6.875" style="5" customWidth="1"/>
    <col min="10" max="10" width="17.875" style="1" customWidth="1"/>
    <col min="11" max="11" width="27.125" style="1" customWidth="1"/>
    <col min="12" max="12" width="6.50390625" style="1" customWidth="1"/>
    <col min="13" max="13" width="10.00390625" style="88" customWidth="1"/>
    <col min="14" max="16384" width="9.00390625" style="1" customWidth="1"/>
  </cols>
  <sheetData>
    <row r="1" spans="3:13" s="65" customFormat="1" ht="18.75" customHeight="1">
      <c r="C1" s="410" t="s">
        <v>2461</v>
      </c>
      <c r="D1" s="411" t="s">
        <v>32</v>
      </c>
      <c r="E1"/>
      <c r="F1"/>
      <c r="G1"/>
      <c r="H1"/>
      <c r="I1" s="66"/>
      <c r="M1" s="67"/>
    </row>
    <row r="2" spans="3:13" s="65" customFormat="1" ht="18.75" customHeight="1" thickBot="1">
      <c r="C2" s="68"/>
      <c r="D2" s="4"/>
      <c r="E2" s="69"/>
      <c r="F2" s="69"/>
      <c r="G2" s="70"/>
      <c r="H2" s="71"/>
      <c r="I2" s="66"/>
      <c r="M2" s="67"/>
    </row>
    <row r="3" spans="2:13" s="72" customFormat="1" ht="13.5" customHeight="1">
      <c r="B3" s="477" t="s">
        <v>2464</v>
      </c>
      <c r="C3" s="462"/>
      <c r="D3" s="462"/>
      <c r="E3" s="462"/>
      <c r="F3" s="462"/>
      <c r="G3" s="462"/>
      <c r="H3" s="462"/>
      <c r="I3" s="457" t="s">
        <v>2465</v>
      </c>
      <c r="J3" s="458"/>
      <c r="K3" s="458"/>
      <c r="L3" s="458"/>
      <c r="M3" s="459"/>
    </row>
    <row r="4" spans="2:13" ht="14.25" customHeight="1">
      <c r="B4" s="460" t="s">
        <v>490</v>
      </c>
      <c r="C4" s="473" t="s">
        <v>495</v>
      </c>
      <c r="D4" s="479" t="s">
        <v>496</v>
      </c>
      <c r="E4" s="479"/>
      <c r="F4" s="479"/>
      <c r="G4" s="473" t="s">
        <v>2092</v>
      </c>
      <c r="H4" s="483" t="s">
        <v>2462</v>
      </c>
      <c r="I4" s="480" t="s">
        <v>2093</v>
      </c>
      <c r="J4" s="482" t="s">
        <v>2094</v>
      </c>
      <c r="K4" s="482" t="s">
        <v>2095</v>
      </c>
      <c r="L4" s="482" t="s">
        <v>493</v>
      </c>
      <c r="M4" s="485" t="s">
        <v>2463</v>
      </c>
    </row>
    <row r="5" spans="2:13" ht="18.75" customHeight="1" thickBot="1">
      <c r="B5" s="461"/>
      <c r="C5" s="478"/>
      <c r="D5" s="73" t="s">
        <v>499</v>
      </c>
      <c r="E5" s="74" t="s">
        <v>500</v>
      </c>
      <c r="F5" s="75" t="s">
        <v>501</v>
      </c>
      <c r="G5" s="478"/>
      <c r="H5" s="484"/>
      <c r="I5" s="481"/>
      <c r="J5" s="464"/>
      <c r="K5" s="464"/>
      <c r="L5" s="464"/>
      <c r="M5" s="486"/>
    </row>
    <row r="6" spans="2:13" ht="12">
      <c r="B6" s="20">
        <v>1</v>
      </c>
      <c r="C6" s="16" t="s">
        <v>2096</v>
      </c>
      <c r="D6" s="77"/>
      <c r="E6" s="78"/>
      <c r="F6" s="17"/>
      <c r="G6" s="18"/>
      <c r="H6" s="79"/>
      <c r="I6" s="80"/>
      <c r="J6" s="16"/>
      <c r="K6" s="16"/>
      <c r="L6" s="16"/>
      <c r="M6" s="404"/>
    </row>
    <row r="7" spans="2:13" ht="12">
      <c r="B7" s="26">
        <v>2</v>
      </c>
      <c r="C7" s="23" t="s">
        <v>2097</v>
      </c>
      <c r="D7" s="54"/>
      <c r="E7" s="29"/>
      <c r="F7" s="24"/>
      <c r="G7" s="8"/>
      <c r="H7" s="52"/>
      <c r="I7" s="7"/>
      <c r="J7" s="23"/>
      <c r="K7" s="23"/>
      <c r="L7" s="23"/>
      <c r="M7" s="405"/>
    </row>
    <row r="8" spans="2:13" ht="12">
      <c r="B8" s="26">
        <v>3</v>
      </c>
      <c r="C8" s="23" t="s">
        <v>2098</v>
      </c>
      <c r="D8" s="9"/>
      <c r="E8" s="29"/>
      <c r="F8" s="24"/>
      <c r="G8" s="8"/>
      <c r="H8" s="52"/>
      <c r="I8" s="7"/>
      <c r="J8" s="23"/>
      <c r="K8" s="23"/>
      <c r="L8" s="23"/>
      <c r="M8" s="405"/>
    </row>
    <row r="9" spans="2:13" ht="12">
      <c r="B9" s="26">
        <v>4</v>
      </c>
      <c r="C9" s="23" t="s">
        <v>548</v>
      </c>
      <c r="D9" s="29" t="s">
        <v>538</v>
      </c>
      <c r="E9" s="29" t="s">
        <v>538</v>
      </c>
      <c r="F9" s="29" t="s">
        <v>538</v>
      </c>
      <c r="G9" s="8" t="s">
        <v>539</v>
      </c>
      <c r="H9" s="30">
        <v>2.2006666666666668</v>
      </c>
      <c r="I9" s="7">
        <v>1071</v>
      </c>
      <c r="J9" s="23" t="s">
        <v>548</v>
      </c>
      <c r="K9" s="24" t="s">
        <v>549</v>
      </c>
      <c r="L9" s="8" t="s">
        <v>517</v>
      </c>
      <c r="M9" s="406">
        <v>189</v>
      </c>
    </row>
    <row r="10" spans="2:13" ht="12">
      <c r="B10" s="26">
        <v>5</v>
      </c>
      <c r="C10" s="23" t="s">
        <v>506</v>
      </c>
      <c r="D10" s="29" t="s">
        <v>507</v>
      </c>
      <c r="E10" s="29" t="s">
        <v>508</v>
      </c>
      <c r="F10" s="29" t="s">
        <v>509</v>
      </c>
      <c r="G10" s="8" t="s">
        <v>510</v>
      </c>
      <c r="H10" s="30">
        <v>3.1069999999999998</v>
      </c>
      <c r="I10" s="7">
        <v>1005</v>
      </c>
      <c r="J10" s="23" t="s">
        <v>503</v>
      </c>
      <c r="K10" s="24" t="s">
        <v>513</v>
      </c>
      <c r="L10" s="8" t="s">
        <v>505</v>
      </c>
      <c r="M10" s="406">
        <v>3871</v>
      </c>
    </row>
    <row r="11" spans="2:13" ht="12">
      <c r="B11" s="26">
        <v>6</v>
      </c>
      <c r="C11" s="23" t="s">
        <v>518</v>
      </c>
      <c r="D11" s="29" t="s">
        <v>519</v>
      </c>
      <c r="E11" s="29" t="s">
        <v>520</v>
      </c>
      <c r="F11" s="29" t="s">
        <v>509</v>
      </c>
      <c r="G11" s="8" t="s">
        <v>510</v>
      </c>
      <c r="H11" s="30">
        <v>4.339666666666666</v>
      </c>
      <c r="I11" s="7">
        <v>1011</v>
      </c>
      <c r="J11" s="23" t="s">
        <v>515</v>
      </c>
      <c r="K11" s="24" t="s">
        <v>516</v>
      </c>
      <c r="L11" s="8" t="s">
        <v>517</v>
      </c>
      <c r="M11" s="406">
        <v>596.3333333333334</v>
      </c>
    </row>
    <row r="12" spans="2:13" ht="12">
      <c r="B12" s="26">
        <v>7</v>
      </c>
      <c r="C12" s="23" t="s">
        <v>536</v>
      </c>
      <c r="D12" s="29" t="s">
        <v>532</v>
      </c>
      <c r="E12" s="29" t="s">
        <v>537</v>
      </c>
      <c r="F12" s="29" t="s">
        <v>538</v>
      </c>
      <c r="G12" s="8" t="s">
        <v>539</v>
      </c>
      <c r="H12" s="30">
        <v>2.8336666666666663</v>
      </c>
      <c r="I12" s="7">
        <v>1041</v>
      </c>
      <c r="J12" s="23" t="s">
        <v>534</v>
      </c>
      <c r="K12" s="24" t="s">
        <v>535</v>
      </c>
      <c r="L12" s="8" t="s">
        <v>517</v>
      </c>
      <c r="M12" s="406">
        <v>415</v>
      </c>
    </row>
    <row r="13" spans="2:13" ht="12">
      <c r="B13" s="26">
        <v>8</v>
      </c>
      <c r="C13" s="23" t="s">
        <v>531</v>
      </c>
      <c r="D13" s="29" t="s">
        <v>532</v>
      </c>
      <c r="E13" s="29"/>
      <c r="F13" s="24"/>
      <c r="G13" s="8" t="s">
        <v>533</v>
      </c>
      <c r="H13" s="30">
        <v>1.15</v>
      </c>
      <c r="I13" s="7">
        <v>1031</v>
      </c>
      <c r="J13" s="23" t="s">
        <v>530</v>
      </c>
      <c r="K13" s="24" t="s">
        <v>522</v>
      </c>
      <c r="L13" s="8" t="s">
        <v>517</v>
      </c>
      <c r="M13" s="406">
        <v>303.3333333333333</v>
      </c>
    </row>
    <row r="14" spans="2:13" s="81" customFormat="1" ht="24">
      <c r="B14" s="26">
        <v>9</v>
      </c>
      <c r="C14" s="23" t="s">
        <v>2099</v>
      </c>
      <c r="D14" s="29"/>
      <c r="E14" s="29"/>
      <c r="F14" s="24"/>
      <c r="G14" s="8"/>
      <c r="H14" s="30"/>
      <c r="I14" s="7"/>
      <c r="J14" s="23"/>
      <c r="K14" s="23"/>
      <c r="L14" s="23"/>
      <c r="M14" s="407"/>
    </row>
    <row r="15" spans="2:13" ht="12">
      <c r="B15" s="26">
        <v>10</v>
      </c>
      <c r="C15" s="23" t="s">
        <v>2100</v>
      </c>
      <c r="D15" s="29" t="s">
        <v>704</v>
      </c>
      <c r="E15" s="29"/>
      <c r="F15" s="29" t="s">
        <v>704</v>
      </c>
      <c r="G15" s="8" t="s">
        <v>2101</v>
      </c>
      <c r="H15" s="30">
        <v>2.3135000000000003</v>
      </c>
      <c r="I15" s="7"/>
      <c r="J15" s="23"/>
      <c r="K15" s="23"/>
      <c r="L15" s="23"/>
      <c r="M15" s="405"/>
    </row>
    <row r="16" spans="2:13" ht="12">
      <c r="B16" s="26">
        <v>11</v>
      </c>
      <c r="C16" s="23" t="s">
        <v>2102</v>
      </c>
      <c r="D16" s="29" t="s">
        <v>704</v>
      </c>
      <c r="E16" s="29"/>
      <c r="F16" s="29" t="s">
        <v>704</v>
      </c>
      <c r="G16" s="8" t="s">
        <v>2101</v>
      </c>
      <c r="H16" s="30">
        <v>3.418</v>
      </c>
      <c r="I16" s="7"/>
      <c r="J16" s="23"/>
      <c r="K16" s="23"/>
      <c r="L16" s="23"/>
      <c r="M16" s="405"/>
    </row>
    <row r="17" spans="2:13" ht="12">
      <c r="B17" s="26">
        <v>12</v>
      </c>
      <c r="C17" s="23" t="s">
        <v>2103</v>
      </c>
      <c r="D17" s="9"/>
      <c r="E17" s="29"/>
      <c r="F17" s="24"/>
      <c r="G17" s="8"/>
      <c r="H17" s="30"/>
      <c r="I17" s="7"/>
      <c r="J17" s="23"/>
      <c r="K17" s="23"/>
      <c r="L17" s="23"/>
      <c r="M17" s="405"/>
    </row>
    <row r="18" spans="2:13" ht="21">
      <c r="B18" s="26">
        <v>13</v>
      </c>
      <c r="C18" s="23" t="s">
        <v>2104</v>
      </c>
      <c r="D18" s="29" t="s">
        <v>2105</v>
      </c>
      <c r="E18" s="29" t="s">
        <v>2106</v>
      </c>
      <c r="F18" s="29" t="s">
        <v>2107</v>
      </c>
      <c r="G18" s="8" t="s">
        <v>2108</v>
      </c>
      <c r="H18" s="30">
        <v>3.799</v>
      </c>
      <c r="I18" s="7"/>
      <c r="J18" s="23"/>
      <c r="K18" s="23"/>
      <c r="L18" s="23"/>
      <c r="M18" s="405"/>
    </row>
    <row r="19" spans="2:13" ht="12">
      <c r="B19" s="26">
        <v>14</v>
      </c>
      <c r="C19" s="23" t="s">
        <v>2109</v>
      </c>
      <c r="D19" s="29" t="s">
        <v>2110</v>
      </c>
      <c r="E19" s="29" t="s">
        <v>2111</v>
      </c>
      <c r="F19" s="29" t="s">
        <v>2110</v>
      </c>
      <c r="G19" s="8" t="s">
        <v>2112</v>
      </c>
      <c r="H19" s="30">
        <v>9.584000000000001</v>
      </c>
      <c r="I19" s="7"/>
      <c r="J19" s="23"/>
      <c r="K19" s="23"/>
      <c r="L19" s="23"/>
      <c r="M19" s="405"/>
    </row>
    <row r="20" spans="2:13" ht="12">
      <c r="B20" s="26">
        <v>15</v>
      </c>
      <c r="C20" s="23" t="s">
        <v>2113</v>
      </c>
      <c r="D20" s="29" t="s">
        <v>704</v>
      </c>
      <c r="E20" s="29" t="s">
        <v>704</v>
      </c>
      <c r="F20" s="29" t="s">
        <v>704</v>
      </c>
      <c r="G20" s="8" t="s">
        <v>2101</v>
      </c>
      <c r="H20" s="30">
        <v>1.8713333333333335</v>
      </c>
      <c r="I20" s="7"/>
      <c r="J20" s="23"/>
      <c r="K20" s="23"/>
      <c r="L20" s="23"/>
      <c r="M20" s="405"/>
    </row>
    <row r="21" spans="2:13" ht="12">
      <c r="B21" s="26">
        <v>16</v>
      </c>
      <c r="C21" s="23" t="s">
        <v>2114</v>
      </c>
      <c r="D21" s="29" t="s">
        <v>704</v>
      </c>
      <c r="E21" s="29" t="s">
        <v>2115</v>
      </c>
      <c r="F21" s="29" t="s">
        <v>704</v>
      </c>
      <c r="G21" s="8" t="s">
        <v>2101</v>
      </c>
      <c r="H21" s="30">
        <v>1.7556666666666665</v>
      </c>
      <c r="I21" s="7"/>
      <c r="J21" s="23"/>
      <c r="K21" s="23"/>
      <c r="L21" s="23"/>
      <c r="M21" s="405"/>
    </row>
    <row r="22" spans="2:13" ht="24">
      <c r="B22" s="26">
        <v>17</v>
      </c>
      <c r="C22" s="23" t="s">
        <v>2116</v>
      </c>
      <c r="D22" s="9"/>
      <c r="E22" s="29"/>
      <c r="F22" s="24"/>
      <c r="G22" s="8"/>
      <c r="H22" s="30"/>
      <c r="I22" s="7"/>
      <c r="J22" s="23"/>
      <c r="K22" s="23"/>
      <c r="L22" s="23"/>
      <c r="M22" s="405"/>
    </row>
    <row r="23" spans="2:13" ht="12">
      <c r="B23" s="26">
        <v>18</v>
      </c>
      <c r="C23" s="23" t="s">
        <v>758</v>
      </c>
      <c r="D23" s="29" t="s">
        <v>704</v>
      </c>
      <c r="E23" s="29" t="s">
        <v>759</v>
      </c>
      <c r="F23" s="29" t="s">
        <v>704</v>
      </c>
      <c r="G23" s="8" t="s">
        <v>2101</v>
      </c>
      <c r="H23" s="30">
        <v>3.705666666666667</v>
      </c>
      <c r="I23" s="7">
        <v>1452</v>
      </c>
      <c r="J23" s="23" t="s">
        <v>756</v>
      </c>
      <c r="K23" s="24" t="s">
        <v>757</v>
      </c>
      <c r="L23" s="8" t="s">
        <v>529</v>
      </c>
      <c r="M23" s="406">
        <v>117.66666666666667</v>
      </c>
    </row>
    <row r="24" spans="2:13" ht="12">
      <c r="B24" s="26">
        <v>19</v>
      </c>
      <c r="C24" s="23" t="s">
        <v>753</v>
      </c>
      <c r="D24" s="29" t="s">
        <v>754</v>
      </c>
      <c r="E24" s="29" t="s">
        <v>755</v>
      </c>
      <c r="F24" s="29" t="s">
        <v>704</v>
      </c>
      <c r="G24" s="8" t="s">
        <v>2101</v>
      </c>
      <c r="H24" s="30">
        <v>5.117999999999999</v>
      </c>
      <c r="I24" s="7">
        <v>1451</v>
      </c>
      <c r="J24" s="23" t="s">
        <v>751</v>
      </c>
      <c r="K24" s="24" t="s">
        <v>752</v>
      </c>
      <c r="L24" s="8" t="s">
        <v>529</v>
      </c>
      <c r="M24" s="406">
        <v>163.33333333333334</v>
      </c>
    </row>
    <row r="25" spans="2:13" ht="12">
      <c r="B25" s="26">
        <v>20</v>
      </c>
      <c r="C25" s="23" t="s">
        <v>778</v>
      </c>
      <c r="D25" s="29" t="s">
        <v>779</v>
      </c>
      <c r="E25" s="29" t="s">
        <v>780</v>
      </c>
      <c r="F25" s="29" t="s">
        <v>779</v>
      </c>
      <c r="G25" s="8" t="s">
        <v>539</v>
      </c>
      <c r="H25" s="30">
        <v>1.5570000000000002</v>
      </c>
      <c r="I25" s="7">
        <v>1471</v>
      </c>
      <c r="J25" s="23" t="s">
        <v>776</v>
      </c>
      <c r="K25" s="24" t="s">
        <v>777</v>
      </c>
      <c r="L25" s="8" t="s">
        <v>529</v>
      </c>
      <c r="M25" s="406">
        <v>27</v>
      </c>
    </row>
    <row r="26" spans="2:13" ht="12">
      <c r="B26" s="26">
        <v>21</v>
      </c>
      <c r="C26" s="23" t="s">
        <v>2117</v>
      </c>
      <c r="D26" s="29"/>
      <c r="E26" s="29" t="s">
        <v>2118</v>
      </c>
      <c r="F26" s="24"/>
      <c r="G26" s="8" t="s">
        <v>2119</v>
      </c>
      <c r="H26" s="52">
        <v>5.538</v>
      </c>
      <c r="I26" s="7"/>
      <c r="J26" s="23"/>
      <c r="K26" s="23"/>
      <c r="L26" s="23"/>
      <c r="M26" s="405"/>
    </row>
    <row r="27" spans="2:13" ht="12">
      <c r="B27" s="26">
        <v>22</v>
      </c>
      <c r="C27" s="23" t="s">
        <v>2120</v>
      </c>
      <c r="D27" s="29"/>
      <c r="E27" s="29" t="s">
        <v>2121</v>
      </c>
      <c r="F27" s="24"/>
      <c r="G27" s="8" t="s">
        <v>2122</v>
      </c>
      <c r="H27" s="52">
        <v>5.485</v>
      </c>
      <c r="I27" s="7"/>
      <c r="J27" s="23"/>
      <c r="K27" s="23"/>
      <c r="L27" s="23"/>
      <c r="M27" s="405"/>
    </row>
    <row r="28" spans="2:13" ht="12">
      <c r="B28" s="26">
        <v>23</v>
      </c>
      <c r="C28" s="23" t="s">
        <v>2123</v>
      </c>
      <c r="D28" s="9"/>
      <c r="E28" s="29"/>
      <c r="F28" s="24"/>
      <c r="G28" s="8"/>
      <c r="H28" s="30"/>
      <c r="I28" s="7"/>
      <c r="J28" s="23"/>
      <c r="K28" s="23"/>
      <c r="L28" s="23"/>
      <c r="M28" s="405"/>
    </row>
    <row r="29" spans="2:13" ht="21">
      <c r="B29" s="26">
        <v>24</v>
      </c>
      <c r="C29" s="23" t="s">
        <v>855</v>
      </c>
      <c r="D29" s="29" t="s">
        <v>856</v>
      </c>
      <c r="E29" s="29" t="s">
        <v>857</v>
      </c>
      <c r="F29" s="24" t="s">
        <v>525</v>
      </c>
      <c r="G29" s="8" t="s">
        <v>526</v>
      </c>
      <c r="H29" s="30">
        <v>9.380333333333335</v>
      </c>
      <c r="I29" s="7">
        <v>1601</v>
      </c>
      <c r="J29" s="23" t="s">
        <v>853</v>
      </c>
      <c r="K29" s="24" t="s">
        <v>854</v>
      </c>
      <c r="L29" s="8" t="s">
        <v>674</v>
      </c>
      <c r="M29" s="406">
        <v>498.3333333333333</v>
      </c>
    </row>
    <row r="30" spans="2:13" ht="12">
      <c r="B30" s="26">
        <v>25</v>
      </c>
      <c r="C30" s="23" t="s">
        <v>2124</v>
      </c>
      <c r="D30" s="29" t="s">
        <v>2125</v>
      </c>
      <c r="E30" s="29" t="s">
        <v>2126</v>
      </c>
      <c r="F30" s="24" t="s">
        <v>525</v>
      </c>
      <c r="G30" s="8" t="s">
        <v>526</v>
      </c>
      <c r="H30" s="30">
        <v>7.9126666666666665</v>
      </c>
      <c r="I30" s="7"/>
      <c r="J30" s="23"/>
      <c r="K30" s="23"/>
      <c r="L30" s="23"/>
      <c r="M30" s="405"/>
    </row>
    <row r="31" spans="2:13" ht="24">
      <c r="B31" s="26">
        <v>26</v>
      </c>
      <c r="C31" s="23" t="s">
        <v>2127</v>
      </c>
      <c r="D31" s="9"/>
      <c r="E31" s="29"/>
      <c r="F31" s="24"/>
      <c r="G31" s="8"/>
      <c r="H31" s="30">
        <v>0</v>
      </c>
      <c r="I31" s="7"/>
      <c r="J31" s="23"/>
      <c r="K31" s="23"/>
      <c r="L31" s="23"/>
      <c r="M31" s="405"/>
    </row>
    <row r="32" spans="2:13" ht="21">
      <c r="B32" s="26">
        <v>27</v>
      </c>
      <c r="C32" s="23" t="s">
        <v>640</v>
      </c>
      <c r="D32" s="29" t="s">
        <v>641</v>
      </c>
      <c r="E32" s="29" t="s">
        <v>642</v>
      </c>
      <c r="F32" s="29" t="s">
        <v>635</v>
      </c>
      <c r="G32" s="8" t="s">
        <v>526</v>
      </c>
      <c r="H32" s="30">
        <v>14.986333333333334</v>
      </c>
      <c r="I32" s="7">
        <v>1212</v>
      </c>
      <c r="J32" s="23" t="s">
        <v>639</v>
      </c>
      <c r="K32" s="24" t="s">
        <v>637</v>
      </c>
      <c r="L32" s="8" t="s">
        <v>529</v>
      </c>
      <c r="M32" s="406">
        <v>144.66666666666666</v>
      </c>
    </row>
    <row r="33" spans="2:13" ht="21">
      <c r="B33" s="26">
        <v>28</v>
      </c>
      <c r="C33" s="23" t="s">
        <v>634</v>
      </c>
      <c r="D33" s="29" t="s">
        <v>635</v>
      </c>
      <c r="E33" s="29" t="s">
        <v>636</v>
      </c>
      <c r="F33" s="29" t="s">
        <v>635</v>
      </c>
      <c r="G33" s="8" t="s">
        <v>526</v>
      </c>
      <c r="H33" s="30">
        <v>16.056</v>
      </c>
      <c r="I33" s="7">
        <v>1202</v>
      </c>
      <c r="J33" s="23" t="s">
        <v>632</v>
      </c>
      <c r="K33" s="24" t="s">
        <v>637</v>
      </c>
      <c r="L33" s="8" t="s">
        <v>529</v>
      </c>
      <c r="M33" s="406">
        <v>308</v>
      </c>
    </row>
    <row r="34" spans="2:13" ht="12">
      <c r="B34" s="26">
        <v>29</v>
      </c>
      <c r="C34" s="23" t="s">
        <v>2128</v>
      </c>
      <c r="D34" s="29" t="s">
        <v>635</v>
      </c>
      <c r="E34" s="29" t="s">
        <v>650</v>
      </c>
      <c r="F34" s="29" t="s">
        <v>635</v>
      </c>
      <c r="G34" s="8" t="s">
        <v>526</v>
      </c>
      <c r="H34" s="30">
        <v>17.813000000000002</v>
      </c>
      <c r="I34" s="7">
        <v>1231</v>
      </c>
      <c r="J34" s="23" t="s">
        <v>648</v>
      </c>
      <c r="K34" s="23" t="s">
        <v>2129</v>
      </c>
      <c r="L34" s="23"/>
      <c r="M34" s="405"/>
    </row>
    <row r="35" spans="2:13" ht="12">
      <c r="B35" s="26">
        <v>30</v>
      </c>
      <c r="C35" s="23" t="s">
        <v>645</v>
      </c>
      <c r="D35" s="29" t="s">
        <v>646</v>
      </c>
      <c r="E35" s="29" t="s">
        <v>647</v>
      </c>
      <c r="F35" s="29" t="s">
        <v>583</v>
      </c>
      <c r="G35" s="8" t="s">
        <v>539</v>
      </c>
      <c r="H35" s="30">
        <v>11.965</v>
      </c>
      <c r="I35" s="7">
        <v>1221</v>
      </c>
      <c r="J35" s="23" t="s">
        <v>643</v>
      </c>
      <c r="K35" s="24" t="s">
        <v>644</v>
      </c>
      <c r="L35" s="8" t="s">
        <v>529</v>
      </c>
      <c r="M35" s="406">
        <v>122</v>
      </c>
    </row>
    <row r="36" spans="2:13" ht="12">
      <c r="B36" s="26">
        <v>31</v>
      </c>
      <c r="C36" s="23" t="s">
        <v>2130</v>
      </c>
      <c r="D36" s="29" t="s">
        <v>2131</v>
      </c>
      <c r="E36" s="29" t="s">
        <v>2132</v>
      </c>
      <c r="F36" s="29" t="s">
        <v>583</v>
      </c>
      <c r="G36" s="8" t="s">
        <v>539</v>
      </c>
      <c r="H36" s="30">
        <v>11.8555</v>
      </c>
      <c r="I36" s="7"/>
      <c r="J36" s="23"/>
      <c r="K36" s="23"/>
      <c r="L36" s="23"/>
      <c r="M36" s="405"/>
    </row>
    <row r="37" spans="2:13" ht="21">
      <c r="B37" s="26">
        <v>32</v>
      </c>
      <c r="C37" s="23" t="s">
        <v>661</v>
      </c>
      <c r="D37" s="29" t="s">
        <v>662</v>
      </c>
      <c r="E37" s="29" t="s">
        <v>663</v>
      </c>
      <c r="F37" s="29" t="s">
        <v>583</v>
      </c>
      <c r="G37" s="8" t="s">
        <v>539</v>
      </c>
      <c r="H37" s="30">
        <v>17.048999999999996</v>
      </c>
      <c r="I37" s="7">
        <v>1261</v>
      </c>
      <c r="J37" s="23" t="s">
        <v>659</v>
      </c>
      <c r="K37" s="24" t="s">
        <v>660</v>
      </c>
      <c r="L37" s="8" t="s">
        <v>529</v>
      </c>
      <c r="M37" s="406">
        <v>189.33333333333334</v>
      </c>
    </row>
    <row r="38" spans="2:13" ht="24">
      <c r="B38" s="26">
        <v>33</v>
      </c>
      <c r="C38" s="23" t="s">
        <v>655</v>
      </c>
      <c r="D38" s="29" t="s">
        <v>656</v>
      </c>
      <c r="E38" s="29" t="s">
        <v>657</v>
      </c>
      <c r="F38" s="29" t="s">
        <v>583</v>
      </c>
      <c r="G38" s="8" t="s">
        <v>539</v>
      </c>
      <c r="H38" s="30">
        <v>28.499</v>
      </c>
      <c r="I38" s="7">
        <v>1251</v>
      </c>
      <c r="J38" s="23" t="s">
        <v>653</v>
      </c>
      <c r="K38" s="24" t="s">
        <v>654</v>
      </c>
      <c r="L38" s="8" t="s">
        <v>529</v>
      </c>
      <c r="M38" s="406">
        <v>186.66666666666666</v>
      </c>
    </row>
    <row r="39" spans="2:13" ht="12">
      <c r="B39" s="26">
        <v>34</v>
      </c>
      <c r="C39" s="23" t="s">
        <v>2133</v>
      </c>
      <c r="D39" s="29" t="s">
        <v>2134</v>
      </c>
      <c r="E39" s="29"/>
      <c r="F39" s="24"/>
      <c r="G39" s="8" t="s">
        <v>2135</v>
      </c>
      <c r="H39" s="52">
        <v>15.759</v>
      </c>
      <c r="I39" s="7"/>
      <c r="J39" s="23"/>
      <c r="K39" s="23"/>
      <c r="L39" s="23"/>
      <c r="M39" s="405"/>
    </row>
    <row r="40" spans="2:13" ht="12">
      <c r="B40" s="26">
        <v>35</v>
      </c>
      <c r="C40" s="23" t="s">
        <v>2136</v>
      </c>
      <c r="D40" s="29"/>
      <c r="E40" s="29" t="s">
        <v>2137</v>
      </c>
      <c r="F40" s="24"/>
      <c r="G40" s="8" t="s">
        <v>2138</v>
      </c>
      <c r="H40" s="52">
        <v>17.333</v>
      </c>
      <c r="I40" s="7"/>
      <c r="J40" s="23"/>
      <c r="K40" s="23"/>
      <c r="L40" s="23"/>
      <c r="M40" s="405"/>
    </row>
    <row r="41" spans="2:13" ht="12">
      <c r="B41" s="26">
        <v>36</v>
      </c>
      <c r="C41" s="23" t="s">
        <v>2139</v>
      </c>
      <c r="D41" s="9"/>
      <c r="E41" s="29"/>
      <c r="F41" s="24"/>
      <c r="G41" s="8"/>
      <c r="H41" s="30">
        <v>0</v>
      </c>
      <c r="I41" s="7"/>
      <c r="J41" s="23"/>
      <c r="K41" s="23"/>
      <c r="L41" s="23"/>
      <c r="M41" s="405"/>
    </row>
    <row r="42" spans="2:13" ht="12">
      <c r="B42" s="26">
        <v>37</v>
      </c>
      <c r="C42" s="23" t="s">
        <v>699</v>
      </c>
      <c r="D42" s="29" t="s">
        <v>700</v>
      </c>
      <c r="E42" s="29" t="s">
        <v>700</v>
      </c>
      <c r="F42" s="29" t="s">
        <v>700</v>
      </c>
      <c r="G42" s="8" t="s">
        <v>701</v>
      </c>
      <c r="H42" s="30">
        <v>6.925999999999999</v>
      </c>
      <c r="I42" s="7">
        <v>1341</v>
      </c>
      <c r="J42" s="23" t="s">
        <v>697</v>
      </c>
      <c r="K42" s="24" t="s">
        <v>698</v>
      </c>
      <c r="L42" s="8" t="s">
        <v>517</v>
      </c>
      <c r="M42" s="406">
        <v>279</v>
      </c>
    </row>
    <row r="43" spans="2:13" ht="12">
      <c r="B43" s="26">
        <v>38</v>
      </c>
      <c r="C43" s="23" t="s">
        <v>2140</v>
      </c>
      <c r="D43" s="29" t="s">
        <v>2141</v>
      </c>
      <c r="E43" s="29" t="s">
        <v>2142</v>
      </c>
      <c r="F43" s="29" t="s">
        <v>2143</v>
      </c>
      <c r="G43" s="8" t="s">
        <v>539</v>
      </c>
      <c r="H43" s="30">
        <v>9.696333333333333</v>
      </c>
      <c r="I43" s="7"/>
      <c r="J43" s="23"/>
      <c r="K43" s="23"/>
      <c r="L43" s="23"/>
      <c r="M43" s="405"/>
    </row>
    <row r="44" spans="2:13" ht="12">
      <c r="B44" s="26">
        <v>39</v>
      </c>
      <c r="C44" s="23" t="s">
        <v>2144</v>
      </c>
      <c r="D44" s="9"/>
      <c r="E44" s="29"/>
      <c r="F44" s="24"/>
      <c r="G44" s="8"/>
      <c r="H44" s="30">
        <v>0</v>
      </c>
      <c r="I44" s="7"/>
      <c r="J44" s="23"/>
      <c r="K44" s="23"/>
      <c r="L44" s="23"/>
      <c r="M44" s="405"/>
    </row>
    <row r="45" spans="2:13" ht="12">
      <c r="B45" s="26">
        <v>40</v>
      </c>
      <c r="C45" s="23" t="s">
        <v>2145</v>
      </c>
      <c r="D45" s="29" t="s">
        <v>2146</v>
      </c>
      <c r="E45" s="29" t="s">
        <v>2147</v>
      </c>
      <c r="F45" s="29" t="s">
        <v>2148</v>
      </c>
      <c r="G45" s="8" t="s">
        <v>1221</v>
      </c>
      <c r="H45" s="30">
        <v>27.63</v>
      </c>
      <c r="I45" s="7"/>
      <c r="J45" s="23"/>
      <c r="K45" s="23"/>
      <c r="L45" s="23"/>
      <c r="M45" s="405"/>
    </row>
    <row r="46" spans="2:13" ht="12">
      <c r="B46" s="26">
        <v>41</v>
      </c>
      <c r="C46" s="23" t="s">
        <v>2149</v>
      </c>
      <c r="D46" s="29" t="s">
        <v>2146</v>
      </c>
      <c r="E46" s="29" t="s">
        <v>2150</v>
      </c>
      <c r="F46" s="29" t="s">
        <v>2148</v>
      </c>
      <c r="G46" s="8" t="s">
        <v>1221</v>
      </c>
      <c r="H46" s="30">
        <v>14.469333333333333</v>
      </c>
      <c r="I46" s="7"/>
      <c r="J46" s="23"/>
      <c r="K46" s="23"/>
      <c r="L46" s="23"/>
      <c r="M46" s="405"/>
    </row>
    <row r="47" spans="2:13" ht="12">
      <c r="B47" s="26">
        <v>42</v>
      </c>
      <c r="C47" s="23" t="s">
        <v>2151</v>
      </c>
      <c r="D47" s="29" t="s">
        <v>2152</v>
      </c>
      <c r="E47" s="29" t="s">
        <v>2153</v>
      </c>
      <c r="F47" s="29" t="s">
        <v>2152</v>
      </c>
      <c r="G47" s="8" t="s">
        <v>1221</v>
      </c>
      <c r="H47" s="30">
        <v>7.6883333333333335</v>
      </c>
      <c r="I47" s="7"/>
      <c r="J47" s="23"/>
      <c r="K47" s="23"/>
      <c r="L47" s="23"/>
      <c r="M47" s="405"/>
    </row>
    <row r="48" spans="2:13" ht="12">
      <c r="B48" s="26">
        <v>43</v>
      </c>
      <c r="C48" s="23" t="s">
        <v>2154</v>
      </c>
      <c r="D48" s="29" t="s">
        <v>2152</v>
      </c>
      <c r="E48" s="29" t="s">
        <v>2153</v>
      </c>
      <c r="F48" s="29" t="s">
        <v>2152</v>
      </c>
      <c r="G48" s="8" t="s">
        <v>1221</v>
      </c>
      <c r="H48" s="30">
        <v>6.141666666666667</v>
      </c>
      <c r="I48" s="7"/>
      <c r="J48" s="23"/>
      <c r="K48" s="23"/>
      <c r="L48" s="23"/>
      <c r="M48" s="405"/>
    </row>
    <row r="49" spans="2:13" ht="21">
      <c r="B49" s="26">
        <v>44</v>
      </c>
      <c r="C49" s="23" t="s">
        <v>580</v>
      </c>
      <c r="D49" s="29" t="s">
        <v>581</v>
      </c>
      <c r="E49" s="29" t="s">
        <v>582</v>
      </c>
      <c r="F49" s="29" t="s">
        <v>583</v>
      </c>
      <c r="G49" s="8" t="s">
        <v>539</v>
      </c>
      <c r="H49" s="30">
        <v>79.05666666666666</v>
      </c>
      <c r="I49" s="7">
        <v>1114</v>
      </c>
      <c r="J49" s="23" t="s">
        <v>578</v>
      </c>
      <c r="K49" s="24" t="s">
        <v>579</v>
      </c>
      <c r="L49" s="8" t="s">
        <v>529</v>
      </c>
      <c r="M49" s="406">
        <v>319</v>
      </c>
    </row>
    <row r="50" spans="2:13" ht="12">
      <c r="B50" s="26">
        <v>45</v>
      </c>
      <c r="C50" s="23" t="s">
        <v>773</v>
      </c>
      <c r="D50" s="29" t="s">
        <v>774</v>
      </c>
      <c r="E50" s="29" t="s">
        <v>775</v>
      </c>
      <c r="F50" s="29" t="s">
        <v>583</v>
      </c>
      <c r="G50" s="8" t="s">
        <v>539</v>
      </c>
      <c r="H50" s="30">
        <v>6.590333333333333</v>
      </c>
      <c r="I50" s="7">
        <v>1463</v>
      </c>
      <c r="J50" s="23" t="s">
        <v>771</v>
      </c>
      <c r="K50" s="24" t="s">
        <v>772</v>
      </c>
      <c r="L50" s="8" t="s">
        <v>529</v>
      </c>
      <c r="M50" s="406">
        <v>511.3333333333333</v>
      </c>
    </row>
    <row r="51" spans="2:13" ht="12">
      <c r="B51" s="26">
        <v>46</v>
      </c>
      <c r="C51" s="23" t="s">
        <v>2155</v>
      </c>
      <c r="D51" s="24" t="s">
        <v>2156</v>
      </c>
      <c r="E51" s="29" t="s">
        <v>2157</v>
      </c>
      <c r="F51" s="24" t="s">
        <v>2156</v>
      </c>
      <c r="G51" s="8" t="s">
        <v>1221</v>
      </c>
      <c r="H51" s="30">
        <v>10.8415</v>
      </c>
      <c r="I51" s="7"/>
      <c r="J51" s="23"/>
      <c r="K51" s="23"/>
      <c r="L51" s="23"/>
      <c r="M51" s="405"/>
    </row>
    <row r="52" spans="2:13" ht="12">
      <c r="B52" s="26">
        <v>47</v>
      </c>
      <c r="C52" s="23" t="s">
        <v>2158</v>
      </c>
      <c r="D52" s="24" t="s">
        <v>2159</v>
      </c>
      <c r="E52" s="29"/>
      <c r="F52" s="24"/>
      <c r="G52" s="8" t="s">
        <v>2160</v>
      </c>
      <c r="H52" s="52">
        <v>21.009</v>
      </c>
      <c r="I52" s="7"/>
      <c r="J52" s="23"/>
      <c r="K52" s="23"/>
      <c r="L52" s="23"/>
      <c r="M52" s="405"/>
    </row>
    <row r="53" spans="2:13" ht="21">
      <c r="B53" s="26">
        <v>48</v>
      </c>
      <c r="C53" s="23" t="s">
        <v>2161</v>
      </c>
      <c r="D53" s="24"/>
      <c r="E53" s="29" t="s">
        <v>2162</v>
      </c>
      <c r="F53" s="24"/>
      <c r="G53" s="8" t="s">
        <v>1221</v>
      </c>
      <c r="H53" s="52">
        <v>16.459</v>
      </c>
      <c r="I53" s="7"/>
      <c r="J53" s="23"/>
      <c r="K53" s="23"/>
      <c r="L53" s="23"/>
      <c r="M53" s="405"/>
    </row>
    <row r="54" spans="2:13" ht="12">
      <c r="B54" s="26">
        <v>49</v>
      </c>
      <c r="C54" s="23" t="s">
        <v>2163</v>
      </c>
      <c r="D54" s="24"/>
      <c r="E54" s="29" t="s">
        <v>2164</v>
      </c>
      <c r="F54" s="24"/>
      <c r="G54" s="8" t="s">
        <v>2101</v>
      </c>
      <c r="H54" s="52">
        <v>28.586</v>
      </c>
      <c r="I54" s="7"/>
      <c r="J54" s="23"/>
      <c r="K54" s="23"/>
      <c r="L54" s="23"/>
      <c r="M54" s="405"/>
    </row>
    <row r="55" spans="2:13" ht="12">
      <c r="B55" s="26">
        <v>50</v>
      </c>
      <c r="C55" s="23" t="s">
        <v>2165</v>
      </c>
      <c r="D55" s="9"/>
      <c r="E55" s="54"/>
      <c r="F55" s="24"/>
      <c r="G55" s="8"/>
      <c r="H55" s="30"/>
      <c r="I55" s="7"/>
      <c r="J55" s="23"/>
      <c r="K55" s="23"/>
      <c r="L55" s="23"/>
      <c r="M55" s="405"/>
    </row>
    <row r="56" spans="2:13" ht="12">
      <c r="B56" s="26">
        <v>51</v>
      </c>
      <c r="C56" s="23" t="s">
        <v>2166</v>
      </c>
      <c r="D56" s="9"/>
      <c r="E56" s="54"/>
      <c r="F56" s="24"/>
      <c r="G56" s="8"/>
      <c r="H56" s="30"/>
      <c r="I56" s="7"/>
      <c r="J56" s="23"/>
      <c r="K56" s="23"/>
      <c r="L56" s="23"/>
      <c r="M56" s="405"/>
    </row>
    <row r="57" spans="2:13" ht="12">
      <c r="B57" s="26">
        <v>52</v>
      </c>
      <c r="C57" s="23" t="s">
        <v>710</v>
      </c>
      <c r="D57" s="24" t="s">
        <v>704</v>
      </c>
      <c r="E57" s="29" t="s">
        <v>704</v>
      </c>
      <c r="F57" s="24" t="s">
        <v>704</v>
      </c>
      <c r="G57" s="8" t="s">
        <v>2101</v>
      </c>
      <c r="H57" s="30">
        <v>1.3063333333333336</v>
      </c>
      <c r="I57" s="7">
        <v>1403</v>
      </c>
      <c r="J57" s="23" t="s">
        <v>708</v>
      </c>
      <c r="K57" s="24" t="s">
        <v>709</v>
      </c>
      <c r="L57" s="8" t="s">
        <v>517</v>
      </c>
      <c r="M57" s="406">
        <v>215.33333333333334</v>
      </c>
    </row>
    <row r="58" spans="2:13" ht="12">
      <c r="B58" s="26">
        <v>53</v>
      </c>
      <c r="C58" s="23" t="s">
        <v>2167</v>
      </c>
      <c r="D58" s="24" t="s">
        <v>704</v>
      </c>
      <c r="E58" s="29" t="s">
        <v>704</v>
      </c>
      <c r="F58" s="24" t="s">
        <v>704</v>
      </c>
      <c r="G58" s="8" t="s">
        <v>2101</v>
      </c>
      <c r="H58" s="30">
        <v>1.8143333333333331</v>
      </c>
      <c r="I58" s="7">
        <v>1401</v>
      </c>
      <c r="J58" s="23" t="s">
        <v>702</v>
      </c>
      <c r="K58" s="24"/>
      <c r="L58" s="8" t="s">
        <v>517</v>
      </c>
      <c r="M58" s="406">
        <v>221.66666666666666</v>
      </c>
    </row>
    <row r="59" spans="2:13" ht="12">
      <c r="B59" s="26">
        <v>54</v>
      </c>
      <c r="C59" s="23" t="s">
        <v>707</v>
      </c>
      <c r="D59" s="24" t="s">
        <v>704</v>
      </c>
      <c r="E59" s="29" t="s">
        <v>704</v>
      </c>
      <c r="F59" s="24" t="s">
        <v>704</v>
      </c>
      <c r="G59" s="8" t="s">
        <v>2101</v>
      </c>
      <c r="H59" s="30">
        <v>2.397</v>
      </c>
      <c r="I59" s="7">
        <v>1402</v>
      </c>
      <c r="J59" s="23" t="s">
        <v>706</v>
      </c>
      <c r="K59" s="24"/>
      <c r="L59" s="8" t="s">
        <v>517</v>
      </c>
      <c r="M59" s="406">
        <v>677</v>
      </c>
    </row>
    <row r="60" spans="2:13" ht="12">
      <c r="B60" s="26">
        <v>55</v>
      </c>
      <c r="C60" s="23" t="s">
        <v>2168</v>
      </c>
      <c r="D60" s="24" t="s">
        <v>704</v>
      </c>
      <c r="E60" s="29" t="s">
        <v>704</v>
      </c>
      <c r="F60" s="24" t="s">
        <v>704</v>
      </c>
      <c r="G60" s="8" t="s">
        <v>2101</v>
      </c>
      <c r="H60" s="30">
        <v>1.8786666666666667</v>
      </c>
      <c r="I60" s="7"/>
      <c r="J60" s="23"/>
      <c r="K60" s="23"/>
      <c r="L60" s="23"/>
      <c r="M60" s="405"/>
    </row>
    <row r="61" spans="2:13" ht="12">
      <c r="B61" s="26">
        <v>56</v>
      </c>
      <c r="C61" s="23" t="s">
        <v>2169</v>
      </c>
      <c r="D61" s="24" t="s">
        <v>704</v>
      </c>
      <c r="E61" s="29" t="s">
        <v>704</v>
      </c>
      <c r="F61" s="24" t="s">
        <v>704</v>
      </c>
      <c r="G61" s="8" t="s">
        <v>2101</v>
      </c>
      <c r="H61" s="30">
        <v>2.0976666666666666</v>
      </c>
      <c r="I61" s="7"/>
      <c r="J61" s="23"/>
      <c r="K61" s="23"/>
      <c r="L61" s="23"/>
      <c r="M61" s="405"/>
    </row>
    <row r="62" spans="2:13" ht="12">
      <c r="B62" s="26">
        <v>57</v>
      </c>
      <c r="C62" s="23" t="s">
        <v>2170</v>
      </c>
      <c r="D62" s="24" t="s">
        <v>704</v>
      </c>
      <c r="E62" s="29" t="s">
        <v>704</v>
      </c>
      <c r="F62" s="24" t="s">
        <v>704</v>
      </c>
      <c r="G62" s="8" t="s">
        <v>2101</v>
      </c>
      <c r="H62" s="30">
        <v>3.0363333333333333</v>
      </c>
      <c r="I62" s="7"/>
      <c r="J62" s="23"/>
      <c r="K62" s="23"/>
      <c r="L62" s="23"/>
      <c r="M62" s="405"/>
    </row>
    <row r="63" spans="2:13" ht="12">
      <c r="B63" s="26">
        <v>58</v>
      </c>
      <c r="C63" s="23" t="s">
        <v>2171</v>
      </c>
      <c r="D63" s="24" t="s">
        <v>704</v>
      </c>
      <c r="E63" s="29" t="s">
        <v>704</v>
      </c>
      <c r="F63" s="24" t="s">
        <v>704</v>
      </c>
      <c r="G63" s="8" t="s">
        <v>2101</v>
      </c>
      <c r="H63" s="30">
        <v>2.8965</v>
      </c>
      <c r="I63" s="7"/>
      <c r="J63" s="23"/>
      <c r="K63" s="23"/>
      <c r="L63" s="23"/>
      <c r="M63" s="405"/>
    </row>
    <row r="64" spans="2:13" ht="12">
      <c r="B64" s="26">
        <v>59</v>
      </c>
      <c r="C64" s="23" t="s">
        <v>2172</v>
      </c>
      <c r="D64" s="24" t="s">
        <v>704</v>
      </c>
      <c r="E64" s="29" t="s">
        <v>704</v>
      </c>
      <c r="F64" s="24" t="s">
        <v>704</v>
      </c>
      <c r="G64" s="8" t="s">
        <v>2101</v>
      </c>
      <c r="H64" s="30">
        <v>3.1566666666666667</v>
      </c>
      <c r="I64" s="7"/>
      <c r="J64" s="23"/>
      <c r="K64" s="23"/>
      <c r="L64" s="23"/>
      <c r="M64" s="405"/>
    </row>
    <row r="65" spans="2:13" ht="12">
      <c r="B65" s="26">
        <v>60</v>
      </c>
      <c r="C65" s="23" t="s">
        <v>2173</v>
      </c>
      <c r="D65" s="24" t="s">
        <v>704</v>
      </c>
      <c r="E65" s="29" t="s">
        <v>704</v>
      </c>
      <c r="F65" s="24" t="s">
        <v>704</v>
      </c>
      <c r="G65" s="8" t="s">
        <v>2101</v>
      </c>
      <c r="H65" s="30">
        <v>2.472</v>
      </c>
      <c r="I65" s="7"/>
      <c r="J65" s="23"/>
      <c r="K65" s="23"/>
      <c r="L65" s="23"/>
      <c r="M65" s="405"/>
    </row>
    <row r="66" spans="2:13" ht="12">
      <c r="B66" s="26">
        <v>61</v>
      </c>
      <c r="C66" s="23" t="s">
        <v>2174</v>
      </c>
      <c r="D66" s="24" t="s">
        <v>704</v>
      </c>
      <c r="E66" s="29" t="s">
        <v>704</v>
      </c>
      <c r="F66" s="24" t="s">
        <v>704</v>
      </c>
      <c r="G66" s="8" t="s">
        <v>2101</v>
      </c>
      <c r="H66" s="30">
        <v>3.205</v>
      </c>
      <c r="I66" s="7">
        <v>1434</v>
      </c>
      <c r="J66" s="23" t="s">
        <v>739</v>
      </c>
      <c r="K66" s="24"/>
      <c r="L66" s="8" t="s">
        <v>517</v>
      </c>
      <c r="M66" s="406">
        <v>589.6666666666666</v>
      </c>
    </row>
    <row r="67" spans="2:13" ht="12">
      <c r="B67" s="26">
        <v>62</v>
      </c>
      <c r="C67" s="23" t="s">
        <v>2175</v>
      </c>
      <c r="D67" s="24" t="s">
        <v>704</v>
      </c>
      <c r="E67" s="29" t="s">
        <v>704</v>
      </c>
      <c r="F67" s="24" t="s">
        <v>704</v>
      </c>
      <c r="G67" s="8" t="s">
        <v>2101</v>
      </c>
      <c r="H67" s="30">
        <v>3.037</v>
      </c>
      <c r="I67" s="7"/>
      <c r="J67" s="23"/>
      <c r="K67" s="23"/>
      <c r="L67" s="23"/>
      <c r="M67" s="405"/>
    </row>
    <row r="68" spans="2:13" ht="12">
      <c r="B68" s="26">
        <v>63</v>
      </c>
      <c r="C68" s="23" t="s">
        <v>2176</v>
      </c>
      <c r="D68" s="24" t="s">
        <v>704</v>
      </c>
      <c r="E68" s="29" t="s">
        <v>704</v>
      </c>
      <c r="F68" s="24" t="s">
        <v>704</v>
      </c>
      <c r="G68" s="8" t="s">
        <v>2101</v>
      </c>
      <c r="H68" s="30">
        <v>3.8529999999999998</v>
      </c>
      <c r="I68" s="7"/>
      <c r="J68" s="23"/>
      <c r="K68" s="23"/>
      <c r="L68" s="23"/>
      <c r="M68" s="405"/>
    </row>
    <row r="69" spans="2:13" ht="12">
      <c r="B69" s="26">
        <v>64</v>
      </c>
      <c r="C69" s="23" t="s">
        <v>2177</v>
      </c>
      <c r="D69" s="24" t="s">
        <v>704</v>
      </c>
      <c r="E69" s="29" t="s">
        <v>704</v>
      </c>
      <c r="F69" s="24" t="s">
        <v>704</v>
      </c>
      <c r="G69" s="8" t="s">
        <v>2101</v>
      </c>
      <c r="H69" s="30">
        <v>3.9659999999999997</v>
      </c>
      <c r="I69" s="7">
        <v>1436</v>
      </c>
      <c r="J69" s="23" t="s">
        <v>743</v>
      </c>
      <c r="K69" s="24"/>
      <c r="L69" s="8" t="s">
        <v>517</v>
      </c>
      <c r="M69" s="406">
        <v>702.6666666666666</v>
      </c>
    </row>
    <row r="70" spans="2:13" ht="12">
      <c r="B70" s="26">
        <v>65</v>
      </c>
      <c r="C70" s="23" t="s">
        <v>2178</v>
      </c>
      <c r="D70" s="24" t="s">
        <v>704</v>
      </c>
      <c r="E70" s="29" t="s">
        <v>704</v>
      </c>
      <c r="F70" s="24" t="s">
        <v>704</v>
      </c>
      <c r="G70" s="8" t="s">
        <v>2101</v>
      </c>
      <c r="H70" s="30">
        <v>4.604333333333334</v>
      </c>
      <c r="I70" s="7">
        <v>1435</v>
      </c>
      <c r="J70" s="23" t="s">
        <v>741</v>
      </c>
      <c r="K70" s="24"/>
      <c r="L70" s="8" t="s">
        <v>517</v>
      </c>
      <c r="M70" s="406">
        <v>730.3333333333334</v>
      </c>
    </row>
    <row r="71" spans="2:13" ht="12">
      <c r="B71" s="26">
        <v>66</v>
      </c>
      <c r="C71" s="23" t="s">
        <v>724</v>
      </c>
      <c r="D71" s="24" t="s">
        <v>704</v>
      </c>
      <c r="E71" s="29" t="s">
        <v>704</v>
      </c>
      <c r="F71" s="24" t="s">
        <v>704</v>
      </c>
      <c r="G71" s="8" t="s">
        <v>2101</v>
      </c>
      <c r="H71" s="30">
        <v>2.122</v>
      </c>
      <c r="I71" s="7">
        <v>1414</v>
      </c>
      <c r="J71" s="23" t="s">
        <v>723</v>
      </c>
      <c r="K71" s="24"/>
      <c r="L71" s="8" t="s">
        <v>517</v>
      </c>
      <c r="M71" s="406">
        <v>183.33333333333334</v>
      </c>
    </row>
    <row r="72" spans="2:13" ht="12">
      <c r="B72" s="26">
        <v>67</v>
      </c>
      <c r="C72" s="23" t="s">
        <v>2179</v>
      </c>
      <c r="D72" s="24" t="s">
        <v>704</v>
      </c>
      <c r="E72" s="29" t="s">
        <v>704</v>
      </c>
      <c r="F72" s="24" t="s">
        <v>704</v>
      </c>
      <c r="G72" s="8" t="s">
        <v>2101</v>
      </c>
      <c r="H72" s="30">
        <v>2.936666666666667</v>
      </c>
      <c r="I72" s="7">
        <v>1415</v>
      </c>
      <c r="J72" s="23" t="s">
        <v>725</v>
      </c>
      <c r="K72" s="24"/>
      <c r="L72" s="8" t="s">
        <v>517</v>
      </c>
      <c r="M72" s="406">
        <v>397.3333333333333</v>
      </c>
    </row>
    <row r="73" spans="2:13" ht="12">
      <c r="B73" s="26">
        <v>68</v>
      </c>
      <c r="C73" s="23" t="s">
        <v>2180</v>
      </c>
      <c r="D73" s="24" t="s">
        <v>704</v>
      </c>
      <c r="E73" s="29" t="s">
        <v>704</v>
      </c>
      <c r="F73" s="24" t="s">
        <v>704</v>
      </c>
      <c r="G73" s="8" t="s">
        <v>2101</v>
      </c>
      <c r="H73" s="30">
        <v>5.322</v>
      </c>
      <c r="I73" s="7">
        <v>1437</v>
      </c>
      <c r="J73" s="23" t="s">
        <v>745</v>
      </c>
      <c r="K73" s="24"/>
      <c r="L73" s="8" t="s">
        <v>529</v>
      </c>
      <c r="M73" s="406">
        <v>67.66666666666667</v>
      </c>
    </row>
    <row r="74" spans="2:13" ht="12">
      <c r="B74" s="26">
        <v>69</v>
      </c>
      <c r="C74" s="23" t="s">
        <v>2181</v>
      </c>
      <c r="D74" s="24" t="s">
        <v>704</v>
      </c>
      <c r="E74" s="29" t="s">
        <v>704</v>
      </c>
      <c r="F74" s="24" t="s">
        <v>704</v>
      </c>
      <c r="G74" s="8" t="s">
        <v>2101</v>
      </c>
      <c r="H74" s="30">
        <v>4.4430000000000005</v>
      </c>
      <c r="I74" s="7"/>
      <c r="J74" s="23"/>
      <c r="K74" s="23"/>
      <c r="L74" s="23"/>
      <c r="M74" s="405"/>
    </row>
    <row r="75" spans="2:13" ht="12">
      <c r="B75" s="26">
        <v>70</v>
      </c>
      <c r="C75" s="23" t="s">
        <v>2182</v>
      </c>
      <c r="D75" s="24" t="s">
        <v>704</v>
      </c>
      <c r="E75" s="29" t="s">
        <v>704</v>
      </c>
      <c r="F75" s="24" t="s">
        <v>704</v>
      </c>
      <c r="G75" s="8" t="s">
        <v>2101</v>
      </c>
      <c r="H75" s="30">
        <v>5.492999999999999</v>
      </c>
      <c r="I75" s="7"/>
      <c r="J75" s="23"/>
      <c r="K75" s="23"/>
      <c r="L75" s="23"/>
      <c r="M75" s="405"/>
    </row>
    <row r="76" spans="2:13" ht="12">
      <c r="B76" s="26">
        <v>71</v>
      </c>
      <c r="C76" s="23" t="s">
        <v>729</v>
      </c>
      <c r="D76" s="24" t="s">
        <v>704</v>
      </c>
      <c r="E76" s="29" t="s">
        <v>704</v>
      </c>
      <c r="F76" s="24" t="s">
        <v>704</v>
      </c>
      <c r="G76" s="8" t="s">
        <v>2101</v>
      </c>
      <c r="H76" s="30">
        <v>3.005</v>
      </c>
      <c r="I76" s="7">
        <v>1417</v>
      </c>
      <c r="J76" s="23" t="s">
        <v>728</v>
      </c>
      <c r="K76" s="24"/>
      <c r="L76" s="8" t="s">
        <v>517</v>
      </c>
      <c r="M76" s="406">
        <v>251</v>
      </c>
    </row>
    <row r="77" spans="2:13" ht="12">
      <c r="B77" s="26">
        <v>72</v>
      </c>
      <c r="C77" s="23" t="s">
        <v>712</v>
      </c>
      <c r="D77" s="24" t="s">
        <v>704</v>
      </c>
      <c r="E77" s="29" t="s">
        <v>704</v>
      </c>
      <c r="F77" s="24" t="s">
        <v>704</v>
      </c>
      <c r="G77" s="8" t="s">
        <v>2101</v>
      </c>
      <c r="H77" s="30">
        <v>3.0533333333333332</v>
      </c>
      <c r="I77" s="7">
        <v>1405</v>
      </c>
      <c r="J77" s="23" t="s">
        <v>711</v>
      </c>
      <c r="K77" s="24"/>
      <c r="L77" s="8" t="s">
        <v>517</v>
      </c>
      <c r="M77" s="406">
        <v>616.6666666666666</v>
      </c>
    </row>
    <row r="78" spans="2:13" ht="12">
      <c r="B78" s="26">
        <v>73</v>
      </c>
      <c r="C78" s="23" t="s">
        <v>2183</v>
      </c>
      <c r="D78" s="24" t="s">
        <v>704</v>
      </c>
      <c r="E78" s="29" t="s">
        <v>704</v>
      </c>
      <c r="F78" s="24" t="s">
        <v>704</v>
      </c>
      <c r="G78" s="8" t="s">
        <v>2101</v>
      </c>
      <c r="H78" s="30">
        <v>4.341666666666667</v>
      </c>
      <c r="I78" s="7"/>
      <c r="J78" s="23"/>
      <c r="K78" s="23"/>
      <c r="L78" s="23"/>
      <c r="M78" s="405"/>
    </row>
    <row r="79" spans="2:13" ht="12">
      <c r="B79" s="26">
        <v>74</v>
      </c>
      <c r="C79" s="23" t="s">
        <v>2184</v>
      </c>
      <c r="D79" s="24" t="s">
        <v>704</v>
      </c>
      <c r="E79" s="29" t="s">
        <v>704</v>
      </c>
      <c r="F79" s="24" t="s">
        <v>704</v>
      </c>
      <c r="G79" s="8" t="s">
        <v>2101</v>
      </c>
      <c r="H79" s="30">
        <v>5.645</v>
      </c>
      <c r="I79" s="7"/>
      <c r="J79" s="23"/>
      <c r="K79" s="23"/>
      <c r="L79" s="23"/>
      <c r="M79" s="405"/>
    </row>
    <row r="80" spans="2:13" ht="12">
      <c r="B80" s="26">
        <v>75</v>
      </c>
      <c r="C80" s="23" t="s">
        <v>732</v>
      </c>
      <c r="D80" s="24" t="s">
        <v>704</v>
      </c>
      <c r="E80" s="29" t="s">
        <v>704</v>
      </c>
      <c r="F80" s="24" t="s">
        <v>704</v>
      </c>
      <c r="G80" s="8" t="s">
        <v>2101</v>
      </c>
      <c r="H80" s="30">
        <v>3.3265000000000002</v>
      </c>
      <c r="I80" s="7">
        <v>1419</v>
      </c>
      <c r="J80" s="23" t="s">
        <v>731</v>
      </c>
      <c r="K80" s="24"/>
      <c r="L80" s="8" t="s">
        <v>517</v>
      </c>
      <c r="M80" s="406">
        <v>969.6666666666666</v>
      </c>
    </row>
    <row r="81" spans="2:13" ht="12">
      <c r="B81" s="26">
        <v>76</v>
      </c>
      <c r="C81" s="23" t="s">
        <v>2185</v>
      </c>
      <c r="D81" s="24" t="s">
        <v>704</v>
      </c>
      <c r="E81" s="29" t="s">
        <v>704</v>
      </c>
      <c r="F81" s="24" t="s">
        <v>704</v>
      </c>
      <c r="G81" s="8" t="s">
        <v>2101</v>
      </c>
      <c r="H81" s="30">
        <v>1.413</v>
      </c>
      <c r="I81" s="7">
        <v>1407</v>
      </c>
      <c r="J81" s="23" t="s">
        <v>715</v>
      </c>
      <c r="K81" s="24" t="s">
        <v>716</v>
      </c>
      <c r="L81" s="8" t="s">
        <v>529</v>
      </c>
      <c r="M81" s="406">
        <v>21.333333333333332</v>
      </c>
    </row>
    <row r="82" spans="2:13" ht="12">
      <c r="B82" s="26">
        <v>77</v>
      </c>
      <c r="C82" s="23" t="s">
        <v>735</v>
      </c>
      <c r="D82" s="24" t="s">
        <v>704</v>
      </c>
      <c r="E82" s="29" t="s">
        <v>704</v>
      </c>
      <c r="F82" s="24" t="s">
        <v>704</v>
      </c>
      <c r="G82" s="8" t="s">
        <v>2101</v>
      </c>
      <c r="H82" s="52">
        <v>4.312</v>
      </c>
      <c r="I82" s="7">
        <v>1430</v>
      </c>
      <c r="J82" s="23" t="s">
        <v>2186</v>
      </c>
      <c r="K82" s="24"/>
      <c r="L82" s="8" t="s">
        <v>529</v>
      </c>
      <c r="M82" s="405"/>
    </row>
    <row r="83" spans="2:13" ht="12">
      <c r="B83" s="26">
        <v>78</v>
      </c>
      <c r="C83" s="23" t="s">
        <v>2187</v>
      </c>
      <c r="D83" s="24" t="s">
        <v>704</v>
      </c>
      <c r="E83" s="29" t="s">
        <v>704</v>
      </c>
      <c r="F83" s="24" t="s">
        <v>704</v>
      </c>
      <c r="G83" s="8" t="s">
        <v>2101</v>
      </c>
      <c r="H83" s="52">
        <v>5.423</v>
      </c>
      <c r="I83" s="7"/>
      <c r="J83" s="23"/>
      <c r="K83" s="23"/>
      <c r="L83" s="23"/>
      <c r="M83" s="405"/>
    </row>
    <row r="84" spans="2:13" ht="12">
      <c r="B84" s="26">
        <v>79</v>
      </c>
      <c r="C84" s="23" t="s">
        <v>2188</v>
      </c>
      <c r="D84" s="9"/>
      <c r="E84" s="29"/>
      <c r="F84" s="24"/>
      <c r="G84" s="8"/>
      <c r="H84" s="30"/>
      <c r="I84" s="7"/>
      <c r="J84" s="23"/>
      <c r="K84" s="23"/>
      <c r="L84" s="23"/>
      <c r="M84" s="405"/>
    </row>
    <row r="85" spans="2:13" ht="12">
      <c r="B85" s="26">
        <v>80</v>
      </c>
      <c r="C85" s="23" t="s">
        <v>2189</v>
      </c>
      <c r="D85" s="24" t="s">
        <v>765</v>
      </c>
      <c r="E85" s="29" t="s">
        <v>2190</v>
      </c>
      <c r="F85" s="24" t="s">
        <v>765</v>
      </c>
      <c r="G85" s="8" t="s">
        <v>539</v>
      </c>
      <c r="H85" s="30">
        <v>12.505666666666668</v>
      </c>
      <c r="I85" s="7"/>
      <c r="J85" s="23"/>
      <c r="K85" s="23"/>
      <c r="L85" s="23"/>
      <c r="M85" s="405"/>
    </row>
    <row r="86" spans="2:13" ht="12">
      <c r="B86" s="26">
        <v>81</v>
      </c>
      <c r="C86" s="23" t="s">
        <v>2191</v>
      </c>
      <c r="D86" s="24" t="s">
        <v>765</v>
      </c>
      <c r="E86" s="29" t="s">
        <v>2192</v>
      </c>
      <c r="F86" s="24" t="s">
        <v>765</v>
      </c>
      <c r="G86" s="8" t="s">
        <v>539</v>
      </c>
      <c r="H86" s="30">
        <v>67.24933333333333</v>
      </c>
      <c r="I86" s="7"/>
      <c r="J86" s="23"/>
      <c r="K86" s="23"/>
      <c r="L86" s="23"/>
      <c r="M86" s="405"/>
    </row>
    <row r="87" spans="2:13" ht="12">
      <c r="B87" s="26">
        <v>82</v>
      </c>
      <c r="C87" s="23" t="s">
        <v>2193</v>
      </c>
      <c r="D87" s="24" t="s">
        <v>765</v>
      </c>
      <c r="E87" s="29" t="s">
        <v>2194</v>
      </c>
      <c r="F87" s="24" t="s">
        <v>765</v>
      </c>
      <c r="G87" s="8" t="s">
        <v>539</v>
      </c>
      <c r="H87" s="52">
        <v>31.489</v>
      </c>
      <c r="I87" s="7"/>
      <c r="J87" s="23"/>
      <c r="K87" s="23"/>
      <c r="L87" s="23"/>
      <c r="M87" s="405"/>
    </row>
    <row r="88" spans="2:13" ht="12">
      <c r="B88" s="26">
        <v>83</v>
      </c>
      <c r="C88" s="23" t="s">
        <v>762</v>
      </c>
      <c r="D88" s="24" t="s">
        <v>763</v>
      </c>
      <c r="E88" s="29" t="s">
        <v>764</v>
      </c>
      <c r="F88" s="24" t="s">
        <v>765</v>
      </c>
      <c r="G88" s="8" t="s">
        <v>539</v>
      </c>
      <c r="H88" s="30">
        <v>59.65133333333335</v>
      </c>
      <c r="I88" s="7">
        <v>1453</v>
      </c>
      <c r="J88" s="23" t="s">
        <v>760</v>
      </c>
      <c r="K88" s="24" t="s">
        <v>761</v>
      </c>
      <c r="L88" s="8" t="s">
        <v>529</v>
      </c>
      <c r="M88" s="406">
        <v>1028.3333333333333</v>
      </c>
    </row>
    <row r="89" spans="2:13" ht="12">
      <c r="B89" s="26">
        <v>84</v>
      </c>
      <c r="C89" s="23" t="s">
        <v>2195</v>
      </c>
      <c r="D89" s="9"/>
      <c r="E89" s="29"/>
      <c r="F89" s="24"/>
      <c r="G89" s="8"/>
      <c r="H89" s="30"/>
      <c r="I89" s="7"/>
      <c r="J89" s="23"/>
      <c r="K89" s="23"/>
      <c r="L89" s="23"/>
      <c r="M89" s="405"/>
    </row>
    <row r="90" spans="2:13" ht="12">
      <c r="B90" s="26">
        <v>85</v>
      </c>
      <c r="C90" s="23" t="s">
        <v>2196</v>
      </c>
      <c r="D90" s="24" t="s">
        <v>2197</v>
      </c>
      <c r="E90" s="29" t="s">
        <v>2198</v>
      </c>
      <c r="F90" s="24" t="s">
        <v>765</v>
      </c>
      <c r="G90" s="8" t="s">
        <v>539</v>
      </c>
      <c r="H90" s="30">
        <v>7.537</v>
      </c>
      <c r="I90" s="7"/>
      <c r="J90" s="23"/>
      <c r="K90" s="23"/>
      <c r="L90" s="23"/>
      <c r="M90" s="405"/>
    </row>
    <row r="91" spans="2:13" ht="12">
      <c r="B91" s="26">
        <v>86</v>
      </c>
      <c r="C91" s="23" t="s">
        <v>2199</v>
      </c>
      <c r="D91" s="24" t="s">
        <v>2199</v>
      </c>
      <c r="E91" s="29" t="s">
        <v>2200</v>
      </c>
      <c r="F91" s="24" t="s">
        <v>765</v>
      </c>
      <c r="G91" s="8" t="s">
        <v>539</v>
      </c>
      <c r="H91" s="30">
        <v>4.029333333333333</v>
      </c>
      <c r="I91" s="7"/>
      <c r="J91" s="23"/>
      <c r="K91" s="23"/>
      <c r="L91" s="23"/>
      <c r="M91" s="405"/>
    </row>
    <row r="92" spans="2:13" ht="12">
      <c r="B92" s="26">
        <v>87</v>
      </c>
      <c r="C92" s="23" t="s">
        <v>2201</v>
      </c>
      <c r="D92" s="9"/>
      <c r="E92" s="29"/>
      <c r="F92" s="24"/>
      <c r="G92" s="8"/>
      <c r="H92" s="30"/>
      <c r="I92" s="7"/>
      <c r="J92" s="23"/>
      <c r="K92" s="23"/>
      <c r="L92" s="23"/>
      <c r="M92" s="405"/>
    </row>
    <row r="93" spans="2:13" ht="12">
      <c r="B93" s="26">
        <v>88</v>
      </c>
      <c r="C93" s="23" t="s">
        <v>862</v>
      </c>
      <c r="D93" s="24" t="s">
        <v>863</v>
      </c>
      <c r="E93" s="29" t="s">
        <v>864</v>
      </c>
      <c r="F93" s="24" t="s">
        <v>525</v>
      </c>
      <c r="G93" s="8" t="s">
        <v>526</v>
      </c>
      <c r="H93" s="30">
        <v>1.0126666666666666</v>
      </c>
      <c r="I93" s="7">
        <v>1611</v>
      </c>
      <c r="J93" s="23" t="s">
        <v>860</v>
      </c>
      <c r="K93" s="24" t="s">
        <v>861</v>
      </c>
      <c r="L93" s="23"/>
      <c r="M93" s="405"/>
    </row>
    <row r="94" spans="2:13" ht="42.75">
      <c r="B94" s="26">
        <v>89</v>
      </c>
      <c r="C94" s="23" t="s">
        <v>867</v>
      </c>
      <c r="D94" s="24" t="s">
        <v>868</v>
      </c>
      <c r="E94" s="29" t="s">
        <v>869</v>
      </c>
      <c r="F94" s="24" t="s">
        <v>870</v>
      </c>
      <c r="G94" s="8" t="s">
        <v>871</v>
      </c>
      <c r="H94" s="30">
        <v>1.7476666666666667</v>
      </c>
      <c r="I94" s="7">
        <v>1621</v>
      </c>
      <c r="J94" s="23" t="s">
        <v>865</v>
      </c>
      <c r="K94" s="24" t="s">
        <v>866</v>
      </c>
      <c r="L94" s="8" t="s">
        <v>674</v>
      </c>
      <c r="M94" s="406">
        <v>306</v>
      </c>
    </row>
    <row r="95" spans="2:13" ht="21">
      <c r="B95" s="26">
        <v>90</v>
      </c>
      <c r="C95" s="23" t="s">
        <v>886</v>
      </c>
      <c r="D95" s="24" t="s">
        <v>887</v>
      </c>
      <c r="E95" s="29" t="s">
        <v>888</v>
      </c>
      <c r="F95" s="24" t="s">
        <v>889</v>
      </c>
      <c r="G95" s="8" t="s">
        <v>871</v>
      </c>
      <c r="H95" s="30">
        <v>1.5569999999999997</v>
      </c>
      <c r="I95" s="7">
        <v>1633</v>
      </c>
      <c r="J95" s="23" t="s">
        <v>884</v>
      </c>
      <c r="K95" s="24" t="s">
        <v>885</v>
      </c>
      <c r="L95" s="8" t="s">
        <v>674</v>
      </c>
      <c r="M95" s="406">
        <v>153</v>
      </c>
    </row>
    <row r="96" spans="2:13" ht="21">
      <c r="B96" s="26">
        <v>91</v>
      </c>
      <c r="C96" s="23" t="s">
        <v>903</v>
      </c>
      <c r="D96" s="24" t="s">
        <v>904</v>
      </c>
      <c r="E96" s="29" t="s">
        <v>905</v>
      </c>
      <c r="F96" s="24" t="s">
        <v>525</v>
      </c>
      <c r="G96" s="8" t="s">
        <v>526</v>
      </c>
      <c r="H96" s="30">
        <v>27.320666666666664</v>
      </c>
      <c r="I96" s="7">
        <v>1651</v>
      </c>
      <c r="J96" s="23" t="s">
        <v>901</v>
      </c>
      <c r="K96" s="24" t="s">
        <v>902</v>
      </c>
      <c r="L96" s="8" t="s">
        <v>542</v>
      </c>
      <c r="M96" s="406">
        <v>291.3333333333333</v>
      </c>
    </row>
    <row r="97" spans="2:13" ht="12">
      <c r="B97" s="26">
        <v>92</v>
      </c>
      <c r="C97" s="23" t="s">
        <v>874</v>
      </c>
      <c r="D97" s="29" t="s">
        <v>875</v>
      </c>
      <c r="E97" s="29" t="s">
        <v>876</v>
      </c>
      <c r="F97" s="24" t="s">
        <v>877</v>
      </c>
      <c r="G97" s="8" t="s">
        <v>878</v>
      </c>
      <c r="H97" s="30">
        <v>5.344</v>
      </c>
      <c r="I97" s="7">
        <v>1631</v>
      </c>
      <c r="J97" s="23" t="s">
        <v>872</v>
      </c>
      <c r="K97" s="24" t="s">
        <v>873</v>
      </c>
      <c r="L97" s="8" t="s">
        <v>542</v>
      </c>
      <c r="M97" s="406">
        <v>367.3333333333333</v>
      </c>
    </row>
    <row r="98" spans="2:13" ht="12">
      <c r="B98" s="26">
        <v>93</v>
      </c>
      <c r="C98" s="23" t="s">
        <v>2202</v>
      </c>
      <c r="D98" s="9"/>
      <c r="E98" s="29"/>
      <c r="F98" s="24"/>
      <c r="G98" s="8"/>
      <c r="H98" s="30"/>
      <c r="I98" s="7"/>
      <c r="J98" s="23"/>
      <c r="K98" s="23"/>
      <c r="L98" s="23"/>
      <c r="M98" s="405"/>
    </row>
    <row r="99" spans="2:13" ht="12">
      <c r="B99" s="26">
        <v>94</v>
      </c>
      <c r="C99" s="23" t="s">
        <v>2203</v>
      </c>
      <c r="D99" s="9"/>
      <c r="E99" s="29"/>
      <c r="F99" s="24"/>
      <c r="G99" s="8"/>
      <c r="H99" s="30"/>
      <c r="I99" s="7"/>
      <c r="J99" s="23"/>
      <c r="K99" s="23"/>
      <c r="L99" s="23"/>
      <c r="M99" s="405"/>
    </row>
    <row r="100" spans="2:13" ht="12">
      <c r="B100" s="26">
        <v>95</v>
      </c>
      <c r="C100" s="23" t="s">
        <v>881</v>
      </c>
      <c r="D100" s="24" t="s">
        <v>882</v>
      </c>
      <c r="E100" s="29" t="s">
        <v>883</v>
      </c>
      <c r="F100" s="24" t="s">
        <v>525</v>
      </c>
      <c r="G100" s="8" t="s">
        <v>526</v>
      </c>
      <c r="H100" s="30">
        <v>5.999</v>
      </c>
      <c r="I100" s="7">
        <v>1632</v>
      </c>
      <c r="J100" s="23" t="s">
        <v>879</v>
      </c>
      <c r="K100" s="24" t="s">
        <v>880</v>
      </c>
      <c r="L100" s="8" t="s">
        <v>542</v>
      </c>
      <c r="M100" s="406">
        <v>213</v>
      </c>
    </row>
    <row r="101" spans="2:13" ht="12">
      <c r="B101" s="26">
        <v>96</v>
      </c>
      <c r="C101" s="23" t="s">
        <v>2204</v>
      </c>
      <c r="D101" s="24" t="s">
        <v>2205</v>
      </c>
      <c r="E101" s="29" t="s">
        <v>2206</v>
      </c>
      <c r="F101" s="24" t="s">
        <v>525</v>
      </c>
      <c r="G101" s="8" t="s">
        <v>526</v>
      </c>
      <c r="H101" s="30">
        <v>6.529</v>
      </c>
      <c r="I101" s="7"/>
      <c r="J101" s="23"/>
      <c r="K101" s="23"/>
      <c r="L101" s="23"/>
      <c r="M101" s="405"/>
    </row>
    <row r="102" spans="2:13" ht="12">
      <c r="B102" s="26">
        <v>97</v>
      </c>
      <c r="C102" s="23" t="s">
        <v>2207</v>
      </c>
      <c r="D102" s="9"/>
      <c r="E102" s="29"/>
      <c r="F102" s="24"/>
      <c r="G102" s="8"/>
      <c r="H102" s="30"/>
      <c r="I102" s="7"/>
      <c r="J102" s="23"/>
      <c r="K102" s="23"/>
      <c r="L102" s="23"/>
      <c r="M102" s="405"/>
    </row>
    <row r="103" spans="2:13" ht="21">
      <c r="B103" s="26">
        <v>98</v>
      </c>
      <c r="C103" s="23" t="s">
        <v>2208</v>
      </c>
      <c r="D103" s="24" t="s">
        <v>943</v>
      </c>
      <c r="E103" s="29" t="s">
        <v>944</v>
      </c>
      <c r="F103" s="24" t="s">
        <v>945</v>
      </c>
      <c r="G103" s="8" t="s">
        <v>2101</v>
      </c>
      <c r="H103" s="30">
        <v>17.068666666666665</v>
      </c>
      <c r="I103" s="7">
        <v>1732</v>
      </c>
      <c r="J103" s="23" t="s">
        <v>940</v>
      </c>
      <c r="K103" s="24" t="s">
        <v>941</v>
      </c>
      <c r="L103" s="8" t="s">
        <v>542</v>
      </c>
      <c r="M103" s="406">
        <v>172.66666666666666</v>
      </c>
    </row>
    <row r="104" spans="2:13" ht="21">
      <c r="B104" s="26">
        <v>99</v>
      </c>
      <c r="C104" s="23" t="s">
        <v>2209</v>
      </c>
      <c r="D104" s="24" t="s">
        <v>977</v>
      </c>
      <c r="E104" s="29" t="s">
        <v>978</v>
      </c>
      <c r="F104" s="24" t="s">
        <v>945</v>
      </c>
      <c r="G104" s="8" t="s">
        <v>2101</v>
      </c>
      <c r="H104" s="30">
        <v>26.385</v>
      </c>
      <c r="I104" s="7">
        <v>1784</v>
      </c>
      <c r="J104" s="23" t="s">
        <v>974</v>
      </c>
      <c r="K104" s="24" t="s">
        <v>975</v>
      </c>
      <c r="L104" s="8" t="s">
        <v>696</v>
      </c>
      <c r="M104" s="25">
        <v>86</v>
      </c>
    </row>
    <row r="105" spans="2:13" ht="32.25">
      <c r="B105" s="26">
        <v>100</v>
      </c>
      <c r="C105" s="23" t="s">
        <v>2210</v>
      </c>
      <c r="D105" s="24" t="s">
        <v>954</v>
      </c>
      <c r="E105" s="29" t="s">
        <v>955</v>
      </c>
      <c r="F105" s="24" t="s">
        <v>956</v>
      </c>
      <c r="G105" s="8" t="s">
        <v>539</v>
      </c>
      <c r="H105" s="30">
        <v>27.626666666666665</v>
      </c>
      <c r="I105" s="7">
        <v>1761</v>
      </c>
      <c r="J105" s="23" t="s">
        <v>951</v>
      </c>
      <c r="K105" s="24" t="s">
        <v>952</v>
      </c>
      <c r="L105" s="8" t="s">
        <v>529</v>
      </c>
      <c r="M105" s="406">
        <v>189.66666666666666</v>
      </c>
    </row>
    <row r="106" spans="2:13" ht="12">
      <c r="B106" s="26">
        <v>101</v>
      </c>
      <c r="C106" s="23" t="s">
        <v>2211</v>
      </c>
      <c r="D106" s="9"/>
      <c r="E106" s="29"/>
      <c r="F106" s="24"/>
      <c r="G106" s="8"/>
      <c r="H106" s="30"/>
      <c r="I106" s="7"/>
      <c r="J106" s="23"/>
      <c r="K106" s="23"/>
      <c r="L106" s="23"/>
      <c r="M106" s="405"/>
    </row>
    <row r="107" spans="2:13" ht="12">
      <c r="B107" s="26">
        <v>102</v>
      </c>
      <c r="C107" s="23" t="s">
        <v>2067</v>
      </c>
      <c r="D107" s="24" t="s">
        <v>2068</v>
      </c>
      <c r="E107" s="29" t="s">
        <v>2069</v>
      </c>
      <c r="F107" s="24" t="s">
        <v>2069</v>
      </c>
      <c r="G107" s="8" t="s">
        <v>285</v>
      </c>
      <c r="H107" s="30">
        <v>11.197666666666668</v>
      </c>
      <c r="I107" s="7">
        <v>9818</v>
      </c>
      <c r="J107" s="23" t="s">
        <v>2065</v>
      </c>
      <c r="K107" s="24" t="s">
        <v>2066</v>
      </c>
      <c r="L107" s="23"/>
      <c r="M107" s="405"/>
    </row>
    <row r="108" spans="2:13" ht="12">
      <c r="B108" s="26">
        <v>103</v>
      </c>
      <c r="C108" s="23" t="s">
        <v>2071</v>
      </c>
      <c r="D108" s="24" t="s">
        <v>2072</v>
      </c>
      <c r="E108" s="29" t="s">
        <v>2073</v>
      </c>
      <c r="F108" s="24" t="s">
        <v>2074</v>
      </c>
      <c r="G108" s="8" t="s">
        <v>285</v>
      </c>
      <c r="H108" s="30">
        <v>2.6166666666666667</v>
      </c>
      <c r="I108" s="7">
        <v>9805</v>
      </c>
      <c r="J108" s="23" t="s">
        <v>2065</v>
      </c>
      <c r="K108" s="24" t="s">
        <v>2070</v>
      </c>
      <c r="L108" s="23"/>
      <c r="M108" s="405"/>
    </row>
    <row r="109" spans="2:13" ht="12">
      <c r="B109" s="26">
        <v>104</v>
      </c>
      <c r="C109" s="23" t="s">
        <v>2076</v>
      </c>
      <c r="D109" s="24" t="s">
        <v>2077</v>
      </c>
      <c r="E109" s="29" t="s">
        <v>2078</v>
      </c>
      <c r="F109" s="24" t="s">
        <v>2079</v>
      </c>
      <c r="G109" s="8" t="s">
        <v>285</v>
      </c>
      <c r="H109" s="30">
        <v>0.9823333333333334</v>
      </c>
      <c r="I109" s="7">
        <v>9809</v>
      </c>
      <c r="J109" s="23" t="s">
        <v>2065</v>
      </c>
      <c r="K109" s="24" t="s">
        <v>2075</v>
      </c>
      <c r="L109" s="23"/>
      <c r="M109" s="405"/>
    </row>
    <row r="110" spans="2:13" ht="21">
      <c r="B110" s="26">
        <v>105</v>
      </c>
      <c r="C110" s="23" t="s">
        <v>2081</v>
      </c>
      <c r="D110" s="24" t="s">
        <v>2082</v>
      </c>
      <c r="E110" s="29" t="s">
        <v>2083</v>
      </c>
      <c r="F110" s="24" t="s">
        <v>2084</v>
      </c>
      <c r="G110" s="8" t="s">
        <v>285</v>
      </c>
      <c r="H110" s="30">
        <v>8.267666666666667</v>
      </c>
      <c r="I110" s="7">
        <v>9861</v>
      </c>
      <c r="J110" s="23" t="s">
        <v>2065</v>
      </c>
      <c r="K110" s="24" t="s">
        <v>2080</v>
      </c>
      <c r="L110" s="23"/>
      <c r="M110" s="405"/>
    </row>
    <row r="111" spans="2:13" ht="12">
      <c r="B111" s="26">
        <v>106</v>
      </c>
      <c r="C111" s="23" t="s">
        <v>2212</v>
      </c>
      <c r="D111" s="9"/>
      <c r="E111" s="29"/>
      <c r="F111" s="24"/>
      <c r="G111" s="8"/>
      <c r="H111" s="30"/>
      <c r="I111" s="7"/>
      <c r="J111" s="23"/>
      <c r="K111" s="23"/>
      <c r="L111" s="23"/>
      <c r="M111" s="405"/>
    </row>
    <row r="112" spans="2:13" ht="21">
      <c r="B112" s="26">
        <v>107</v>
      </c>
      <c r="C112" s="23" t="s">
        <v>1052</v>
      </c>
      <c r="D112" s="24" t="s">
        <v>1053</v>
      </c>
      <c r="E112" s="29" t="s">
        <v>1054</v>
      </c>
      <c r="F112" s="24" t="s">
        <v>1055</v>
      </c>
      <c r="G112" s="8" t="s">
        <v>871</v>
      </c>
      <c r="H112" s="30">
        <v>5.010333333333333</v>
      </c>
      <c r="I112" s="7">
        <v>2011</v>
      </c>
      <c r="J112" s="23" t="s">
        <v>1050</v>
      </c>
      <c r="K112" s="24" t="s">
        <v>1051</v>
      </c>
      <c r="L112" s="8" t="s">
        <v>674</v>
      </c>
      <c r="M112" s="406">
        <v>1227.3333333333333</v>
      </c>
    </row>
    <row r="113" spans="2:13" ht="42.75">
      <c r="B113" s="26">
        <v>108</v>
      </c>
      <c r="C113" s="23" t="s">
        <v>1070</v>
      </c>
      <c r="D113" s="24" t="s">
        <v>1071</v>
      </c>
      <c r="E113" s="29" t="s">
        <v>1072</v>
      </c>
      <c r="F113" s="24" t="s">
        <v>1073</v>
      </c>
      <c r="G113" s="8" t="s">
        <v>871</v>
      </c>
      <c r="H113" s="30">
        <v>8.915333333333333</v>
      </c>
      <c r="I113" s="7">
        <v>2041</v>
      </c>
      <c r="J113" s="23" t="s">
        <v>1068</v>
      </c>
      <c r="K113" s="24" t="s">
        <v>1069</v>
      </c>
      <c r="L113" s="8" t="s">
        <v>674</v>
      </c>
      <c r="M113" s="406">
        <v>975.6666666666666</v>
      </c>
    </row>
    <row r="114" spans="2:13" ht="12">
      <c r="B114" s="26">
        <v>109</v>
      </c>
      <c r="C114" s="23" t="s">
        <v>2213</v>
      </c>
      <c r="D114" s="24" t="s">
        <v>1059</v>
      </c>
      <c r="E114" s="29" t="s">
        <v>1060</v>
      </c>
      <c r="F114" s="24" t="s">
        <v>1061</v>
      </c>
      <c r="G114" s="8" t="s">
        <v>871</v>
      </c>
      <c r="H114" s="30">
        <v>2.1413333333333333</v>
      </c>
      <c r="I114" s="7">
        <v>2021</v>
      </c>
      <c r="J114" s="23" t="s">
        <v>1056</v>
      </c>
      <c r="K114" s="24" t="s">
        <v>2214</v>
      </c>
      <c r="L114" s="8" t="s">
        <v>624</v>
      </c>
      <c r="M114" s="406">
        <v>223.33333333333334</v>
      </c>
    </row>
    <row r="115" spans="2:13" ht="32.25">
      <c r="B115" s="26">
        <v>110</v>
      </c>
      <c r="C115" s="23" t="s">
        <v>1044</v>
      </c>
      <c r="D115" s="24" t="s">
        <v>1045</v>
      </c>
      <c r="E115" s="29" t="s">
        <v>1046</v>
      </c>
      <c r="F115" s="24" t="s">
        <v>1047</v>
      </c>
      <c r="G115" s="8" t="s">
        <v>871</v>
      </c>
      <c r="H115" s="30">
        <v>86.63033333333333</v>
      </c>
      <c r="I115" s="7">
        <v>2001</v>
      </c>
      <c r="J115" s="23" t="s">
        <v>1042</v>
      </c>
      <c r="K115" s="24" t="s">
        <v>1043</v>
      </c>
      <c r="L115" s="8" t="s">
        <v>674</v>
      </c>
      <c r="M115" s="406">
        <v>2220.6666666666665</v>
      </c>
    </row>
    <row r="116" spans="2:13" ht="21">
      <c r="B116" s="26">
        <v>111</v>
      </c>
      <c r="C116" s="23" t="s">
        <v>2215</v>
      </c>
      <c r="D116" s="24" t="s">
        <v>2216</v>
      </c>
      <c r="E116" s="29" t="s">
        <v>2217</v>
      </c>
      <c r="F116" s="24" t="s">
        <v>525</v>
      </c>
      <c r="G116" s="8" t="s">
        <v>526</v>
      </c>
      <c r="H116" s="30">
        <v>39.489</v>
      </c>
      <c r="I116" s="7"/>
      <c r="J116" s="23"/>
      <c r="K116" s="23"/>
      <c r="L116" s="23"/>
      <c r="M116" s="405"/>
    </row>
    <row r="117" spans="2:13" ht="12">
      <c r="B117" s="26">
        <v>112</v>
      </c>
      <c r="C117" s="23" t="s">
        <v>1008</v>
      </c>
      <c r="D117" s="24" t="s">
        <v>1009</v>
      </c>
      <c r="E117" s="29" t="s">
        <v>1010</v>
      </c>
      <c r="F117" s="24" t="s">
        <v>525</v>
      </c>
      <c r="G117" s="8" t="s">
        <v>526</v>
      </c>
      <c r="H117" s="30">
        <v>93.72433333333333</v>
      </c>
      <c r="I117" s="7">
        <v>1901</v>
      </c>
      <c r="J117" s="23" t="s">
        <v>1006</v>
      </c>
      <c r="K117" s="24" t="s">
        <v>1007</v>
      </c>
      <c r="L117" s="8" t="s">
        <v>529</v>
      </c>
      <c r="M117" s="406">
        <v>322.6666666666667</v>
      </c>
    </row>
    <row r="118" spans="2:13" ht="12">
      <c r="B118" s="26">
        <v>113</v>
      </c>
      <c r="C118" s="23" t="s">
        <v>2218</v>
      </c>
      <c r="D118" s="29" t="s">
        <v>2219</v>
      </c>
      <c r="E118" s="29" t="s">
        <v>2220</v>
      </c>
      <c r="F118" s="24" t="s">
        <v>678</v>
      </c>
      <c r="G118" s="8" t="s">
        <v>526</v>
      </c>
      <c r="H118" s="30">
        <v>41.92733333333334</v>
      </c>
      <c r="I118" s="7"/>
      <c r="J118" s="23"/>
      <c r="K118" s="23"/>
      <c r="L118" s="23"/>
      <c r="M118" s="405"/>
    </row>
    <row r="119" spans="2:13" ht="12">
      <c r="B119" s="26">
        <v>114</v>
      </c>
      <c r="C119" s="23" t="s">
        <v>1030</v>
      </c>
      <c r="D119" s="24" t="s">
        <v>1031</v>
      </c>
      <c r="E119" s="29" t="s">
        <v>1035</v>
      </c>
      <c r="F119" s="24" t="s">
        <v>1032</v>
      </c>
      <c r="G119" s="8" t="s">
        <v>871</v>
      </c>
      <c r="H119" s="30">
        <v>3.2613333333333334</v>
      </c>
      <c r="I119" s="7">
        <v>1951</v>
      </c>
      <c r="J119" s="23" t="s">
        <v>1027</v>
      </c>
      <c r="K119" s="24" t="s">
        <v>1028</v>
      </c>
      <c r="L119" s="8" t="s">
        <v>2221</v>
      </c>
      <c r="M119" s="406">
        <v>108.33333333333333</v>
      </c>
    </row>
    <row r="120" spans="2:13" ht="24">
      <c r="B120" s="26">
        <v>115</v>
      </c>
      <c r="C120" s="23" t="s">
        <v>2222</v>
      </c>
      <c r="D120" s="24" t="s">
        <v>968</v>
      </c>
      <c r="E120" s="29" t="s">
        <v>969</v>
      </c>
      <c r="F120" s="24" t="s">
        <v>970</v>
      </c>
      <c r="G120" s="8" t="s">
        <v>971</v>
      </c>
      <c r="H120" s="30">
        <v>1.7483333333333333</v>
      </c>
      <c r="I120" s="7">
        <v>1782</v>
      </c>
      <c r="J120" s="23" t="s">
        <v>965</v>
      </c>
      <c r="K120" s="24" t="s">
        <v>2223</v>
      </c>
      <c r="L120" s="8" t="s">
        <v>696</v>
      </c>
      <c r="M120" s="25">
        <v>98.33333333333333</v>
      </c>
    </row>
    <row r="121" spans="2:13" ht="12">
      <c r="B121" s="26">
        <v>116</v>
      </c>
      <c r="C121" s="23" t="s">
        <v>2224</v>
      </c>
      <c r="D121" s="24"/>
      <c r="E121" s="29" t="s">
        <v>2225</v>
      </c>
      <c r="F121" s="24"/>
      <c r="G121" s="8" t="s">
        <v>2291</v>
      </c>
      <c r="H121" s="52">
        <v>5.911</v>
      </c>
      <c r="I121" s="7"/>
      <c r="J121" s="23"/>
      <c r="K121" s="23"/>
      <c r="L121" s="23"/>
      <c r="M121" s="405"/>
    </row>
    <row r="122" spans="2:13" ht="24">
      <c r="B122" s="26">
        <v>117</v>
      </c>
      <c r="C122" s="23" t="s">
        <v>2226</v>
      </c>
      <c r="D122" s="9"/>
      <c r="E122" s="29"/>
      <c r="F122" s="24"/>
      <c r="G122" s="8"/>
      <c r="H122" s="30"/>
      <c r="I122" s="7"/>
      <c r="J122" s="23"/>
      <c r="K122" s="23"/>
      <c r="L122" s="23"/>
      <c r="M122" s="405"/>
    </row>
    <row r="123" spans="2:13" ht="12">
      <c r="B123" s="26">
        <v>118</v>
      </c>
      <c r="C123" s="23" t="s">
        <v>2227</v>
      </c>
      <c r="D123" s="9"/>
      <c r="E123" s="29"/>
      <c r="F123" s="24"/>
      <c r="G123" s="8"/>
      <c r="H123" s="30"/>
      <c r="I123" s="7"/>
      <c r="J123" s="23"/>
      <c r="K123" s="23"/>
      <c r="L123" s="23"/>
      <c r="M123" s="405"/>
    </row>
    <row r="124" spans="2:13" ht="12">
      <c r="B124" s="26">
        <v>119</v>
      </c>
      <c r="C124" s="23" t="s">
        <v>802</v>
      </c>
      <c r="D124" s="24" t="s">
        <v>525</v>
      </c>
      <c r="E124" s="29" t="s">
        <v>803</v>
      </c>
      <c r="F124" s="24" t="s">
        <v>525</v>
      </c>
      <c r="G124" s="8" t="s">
        <v>526</v>
      </c>
      <c r="H124" s="30">
        <v>6.8069999999999995</v>
      </c>
      <c r="I124" s="7">
        <v>1501</v>
      </c>
      <c r="J124" s="23" t="s">
        <v>800</v>
      </c>
      <c r="K124" s="24" t="s">
        <v>801</v>
      </c>
      <c r="L124" s="8" t="s">
        <v>517</v>
      </c>
      <c r="M124" s="406">
        <v>551</v>
      </c>
    </row>
    <row r="125" spans="2:13" ht="12">
      <c r="B125" s="26">
        <v>120</v>
      </c>
      <c r="C125" s="23" t="s">
        <v>821</v>
      </c>
      <c r="D125" s="24" t="s">
        <v>525</v>
      </c>
      <c r="E125" s="29" t="s">
        <v>822</v>
      </c>
      <c r="F125" s="24" t="s">
        <v>525</v>
      </c>
      <c r="G125" s="8" t="s">
        <v>526</v>
      </c>
      <c r="H125" s="30">
        <v>5.668333333333333</v>
      </c>
      <c r="I125" s="7">
        <v>1521</v>
      </c>
      <c r="J125" s="23" t="s">
        <v>819</v>
      </c>
      <c r="K125" s="24" t="s">
        <v>820</v>
      </c>
      <c r="L125" s="8" t="s">
        <v>517</v>
      </c>
      <c r="M125" s="406">
        <v>744</v>
      </c>
    </row>
    <row r="126" spans="2:13" ht="12">
      <c r="B126" s="26">
        <v>121</v>
      </c>
      <c r="C126" s="23" t="s">
        <v>817</v>
      </c>
      <c r="D126" s="24" t="s">
        <v>525</v>
      </c>
      <c r="E126" s="29" t="s">
        <v>818</v>
      </c>
      <c r="F126" s="24" t="s">
        <v>525</v>
      </c>
      <c r="G126" s="8" t="s">
        <v>526</v>
      </c>
      <c r="H126" s="30">
        <v>6.181</v>
      </c>
      <c r="I126" s="7">
        <v>1515</v>
      </c>
      <c r="J126" s="23" t="s">
        <v>815</v>
      </c>
      <c r="K126" s="24" t="s">
        <v>816</v>
      </c>
      <c r="L126" s="8" t="s">
        <v>517</v>
      </c>
      <c r="M126" s="406">
        <v>393</v>
      </c>
    </row>
    <row r="127" spans="2:13" ht="12">
      <c r="B127" s="26">
        <v>122</v>
      </c>
      <c r="C127" s="23" t="s">
        <v>830</v>
      </c>
      <c r="D127" s="24" t="s">
        <v>525</v>
      </c>
      <c r="E127" s="29" t="s">
        <v>831</v>
      </c>
      <c r="F127" s="24" t="s">
        <v>525</v>
      </c>
      <c r="G127" s="8" t="s">
        <v>526</v>
      </c>
      <c r="H127" s="30">
        <v>5.320333333333333</v>
      </c>
      <c r="I127" s="7">
        <v>1551</v>
      </c>
      <c r="J127" s="23" t="s">
        <v>828</v>
      </c>
      <c r="K127" s="24" t="s">
        <v>829</v>
      </c>
      <c r="L127" s="8" t="s">
        <v>517</v>
      </c>
      <c r="M127" s="406">
        <v>1029.6666666666667</v>
      </c>
    </row>
    <row r="128" spans="2:13" ht="12">
      <c r="B128" s="26">
        <v>123</v>
      </c>
      <c r="C128" s="23" t="s">
        <v>833</v>
      </c>
      <c r="D128" s="24" t="s">
        <v>525</v>
      </c>
      <c r="E128" s="29" t="s">
        <v>834</v>
      </c>
      <c r="F128" s="24" t="s">
        <v>525</v>
      </c>
      <c r="G128" s="8" t="s">
        <v>526</v>
      </c>
      <c r="H128" s="30">
        <v>5.227333333333333</v>
      </c>
      <c r="I128" s="7">
        <v>1561</v>
      </c>
      <c r="J128" s="23" t="s">
        <v>832</v>
      </c>
      <c r="K128" s="24"/>
      <c r="L128" s="8" t="s">
        <v>517</v>
      </c>
      <c r="M128" s="406">
        <v>421.6666666666667</v>
      </c>
    </row>
    <row r="129" spans="2:13" ht="12">
      <c r="B129" s="26">
        <v>124</v>
      </c>
      <c r="C129" s="23" t="s">
        <v>840</v>
      </c>
      <c r="D129" s="24" t="s">
        <v>525</v>
      </c>
      <c r="E129" s="29" t="s">
        <v>841</v>
      </c>
      <c r="F129" s="24" t="s">
        <v>525</v>
      </c>
      <c r="G129" s="8" t="s">
        <v>526</v>
      </c>
      <c r="H129" s="30">
        <v>7.7316666666666665</v>
      </c>
      <c r="I129" s="7">
        <v>1581</v>
      </c>
      <c r="J129" s="23" t="s">
        <v>839</v>
      </c>
      <c r="K129" s="24"/>
      <c r="L129" s="8" t="s">
        <v>517</v>
      </c>
      <c r="M129" s="406">
        <v>208.66666666666666</v>
      </c>
    </row>
    <row r="130" spans="2:13" ht="12">
      <c r="B130" s="26">
        <v>125</v>
      </c>
      <c r="C130" s="23" t="s">
        <v>807</v>
      </c>
      <c r="D130" s="24" t="s">
        <v>525</v>
      </c>
      <c r="E130" s="29" t="s">
        <v>808</v>
      </c>
      <c r="F130" s="24" t="s">
        <v>525</v>
      </c>
      <c r="G130" s="8" t="s">
        <v>526</v>
      </c>
      <c r="H130" s="30">
        <v>4.727666666666667</v>
      </c>
      <c r="I130" s="7">
        <v>1511</v>
      </c>
      <c r="J130" s="23" t="s">
        <v>805</v>
      </c>
      <c r="K130" s="24" t="s">
        <v>806</v>
      </c>
      <c r="L130" s="8" t="s">
        <v>517</v>
      </c>
      <c r="M130" s="406">
        <v>645.6666666666666</v>
      </c>
    </row>
    <row r="131" spans="2:13" ht="12">
      <c r="B131" s="26">
        <v>126</v>
      </c>
      <c r="C131" s="23" t="s">
        <v>2228</v>
      </c>
      <c r="D131" s="9"/>
      <c r="E131" s="29"/>
      <c r="F131" s="24"/>
      <c r="G131" s="8"/>
      <c r="H131" s="30"/>
      <c r="I131" s="7"/>
      <c r="J131" s="23"/>
      <c r="K131" s="23"/>
      <c r="L131" s="23"/>
      <c r="M131" s="405"/>
    </row>
    <row r="132" spans="2:13" ht="12">
      <c r="B132" s="26">
        <v>127</v>
      </c>
      <c r="C132" s="23" t="s">
        <v>2229</v>
      </c>
      <c r="D132" s="24" t="s">
        <v>2230</v>
      </c>
      <c r="E132" s="29" t="s">
        <v>2231</v>
      </c>
      <c r="F132" s="24" t="s">
        <v>2232</v>
      </c>
      <c r="G132" s="8" t="s">
        <v>2291</v>
      </c>
      <c r="H132" s="30">
        <v>11.507666666666665</v>
      </c>
      <c r="I132" s="7"/>
      <c r="J132" s="23"/>
      <c r="K132" s="23"/>
      <c r="L132" s="23"/>
      <c r="M132" s="405"/>
    </row>
    <row r="133" spans="2:13" ht="12">
      <c r="B133" s="26">
        <v>128</v>
      </c>
      <c r="C133" s="23" t="s">
        <v>2233</v>
      </c>
      <c r="D133" s="24" t="s">
        <v>525</v>
      </c>
      <c r="E133" s="29" t="s">
        <v>2234</v>
      </c>
      <c r="F133" s="24" t="s">
        <v>525</v>
      </c>
      <c r="G133" s="8" t="s">
        <v>526</v>
      </c>
      <c r="H133" s="30">
        <v>12.338999999999999</v>
      </c>
      <c r="I133" s="7"/>
      <c r="J133" s="23"/>
      <c r="K133" s="23"/>
      <c r="L133" s="23"/>
      <c r="M133" s="405"/>
    </row>
    <row r="134" spans="2:13" ht="12">
      <c r="B134" s="26">
        <v>129</v>
      </c>
      <c r="C134" s="23" t="s">
        <v>2235</v>
      </c>
      <c r="D134" s="24" t="s">
        <v>2236</v>
      </c>
      <c r="E134" s="29" t="s">
        <v>2237</v>
      </c>
      <c r="F134" s="24" t="s">
        <v>2238</v>
      </c>
      <c r="G134" s="8" t="s">
        <v>2239</v>
      </c>
      <c r="H134" s="30">
        <v>10.913333333333334</v>
      </c>
      <c r="I134" s="7"/>
      <c r="J134" s="23"/>
      <c r="K134" s="23"/>
      <c r="L134" s="23"/>
      <c r="M134" s="405"/>
    </row>
    <row r="135" spans="2:13" ht="12">
      <c r="B135" s="26">
        <v>130</v>
      </c>
      <c r="C135" s="23" t="s">
        <v>959</v>
      </c>
      <c r="D135" s="24" t="s">
        <v>960</v>
      </c>
      <c r="E135" s="29" t="s">
        <v>961</v>
      </c>
      <c r="F135" s="24" t="s">
        <v>962</v>
      </c>
      <c r="G135" s="8" t="s">
        <v>539</v>
      </c>
      <c r="H135" s="30">
        <v>8.964</v>
      </c>
      <c r="I135" s="7">
        <v>1772</v>
      </c>
      <c r="J135" s="23" t="s">
        <v>957</v>
      </c>
      <c r="K135" s="24" t="s">
        <v>958</v>
      </c>
      <c r="L135" s="8" t="s">
        <v>529</v>
      </c>
      <c r="M135" s="25">
        <v>121</v>
      </c>
    </row>
    <row r="136" spans="2:13" ht="12">
      <c r="B136" s="26">
        <v>131</v>
      </c>
      <c r="C136" s="23" t="s">
        <v>2240</v>
      </c>
      <c r="D136" s="24"/>
      <c r="E136" s="29" t="s">
        <v>2241</v>
      </c>
      <c r="F136" s="24"/>
      <c r="G136" s="8" t="s">
        <v>2242</v>
      </c>
      <c r="H136" s="52">
        <v>98.725</v>
      </c>
      <c r="I136" s="7"/>
      <c r="J136" s="23"/>
      <c r="K136" s="23"/>
      <c r="L136" s="23"/>
      <c r="M136" s="405"/>
    </row>
    <row r="137" spans="2:13" ht="12">
      <c r="B137" s="26">
        <v>132</v>
      </c>
      <c r="C137" s="23" t="s">
        <v>2243</v>
      </c>
      <c r="D137" s="24"/>
      <c r="E137" s="29" t="s">
        <v>2244</v>
      </c>
      <c r="F137" s="24"/>
      <c r="G137" s="8" t="s">
        <v>2138</v>
      </c>
      <c r="H137" s="52">
        <v>22.667</v>
      </c>
      <c r="I137" s="7"/>
      <c r="J137" s="23"/>
      <c r="K137" s="23"/>
      <c r="L137" s="23"/>
      <c r="M137" s="405"/>
    </row>
    <row r="138" spans="2:13" ht="12">
      <c r="B138" s="26">
        <v>133</v>
      </c>
      <c r="C138" s="23" t="s">
        <v>2245</v>
      </c>
      <c r="D138" s="9"/>
      <c r="E138" s="29"/>
      <c r="F138" s="24"/>
      <c r="G138" s="8"/>
      <c r="H138" s="30"/>
      <c r="I138" s="7"/>
      <c r="J138" s="23"/>
      <c r="K138" s="23"/>
      <c r="L138" s="23"/>
      <c r="M138" s="405"/>
    </row>
    <row r="139" spans="2:13" ht="12">
      <c r="B139" s="26">
        <v>134</v>
      </c>
      <c r="C139" s="23" t="s">
        <v>2246</v>
      </c>
      <c r="D139" s="29" t="s">
        <v>923</v>
      </c>
      <c r="E139" s="29"/>
      <c r="F139" s="24" t="s">
        <v>525</v>
      </c>
      <c r="G139" s="8" t="s">
        <v>526</v>
      </c>
      <c r="H139" s="30">
        <v>11.3875</v>
      </c>
      <c r="I139" s="7">
        <v>1711</v>
      </c>
      <c r="J139" s="23" t="s">
        <v>920</v>
      </c>
      <c r="K139" s="24" t="s">
        <v>921</v>
      </c>
      <c r="L139" s="8" t="s">
        <v>529</v>
      </c>
      <c r="M139" s="406">
        <v>213.66666666666666</v>
      </c>
    </row>
    <row r="140" spans="2:13" ht="12">
      <c r="B140" s="26">
        <v>135</v>
      </c>
      <c r="C140" s="23" t="s">
        <v>926</v>
      </c>
      <c r="D140" s="29"/>
      <c r="E140" s="29" t="s">
        <v>927</v>
      </c>
      <c r="F140" s="24"/>
      <c r="G140" s="8" t="s">
        <v>2101</v>
      </c>
      <c r="H140" s="30">
        <v>90</v>
      </c>
      <c r="I140" s="7">
        <v>1712</v>
      </c>
      <c r="J140" s="23" t="s">
        <v>924</v>
      </c>
      <c r="K140" s="24" t="s">
        <v>925</v>
      </c>
      <c r="L140" s="8" t="s">
        <v>529</v>
      </c>
      <c r="M140" s="406">
        <v>316.3333333333333</v>
      </c>
    </row>
    <row r="141" spans="2:13" ht="12">
      <c r="B141" s="26">
        <v>136</v>
      </c>
      <c r="C141" s="23" t="s">
        <v>2247</v>
      </c>
      <c r="D141" s="24" t="s">
        <v>2248</v>
      </c>
      <c r="E141" s="29" t="s">
        <v>2249</v>
      </c>
      <c r="F141" s="24" t="s">
        <v>525</v>
      </c>
      <c r="G141" s="8" t="s">
        <v>526</v>
      </c>
      <c r="H141" s="30">
        <v>14.288333333333334</v>
      </c>
      <c r="I141" s="7"/>
      <c r="J141" s="23"/>
      <c r="K141" s="23"/>
      <c r="L141" s="23"/>
      <c r="M141" s="406"/>
    </row>
    <row r="142" spans="2:13" ht="21">
      <c r="B142" s="26">
        <v>137</v>
      </c>
      <c r="C142" s="23" t="s">
        <v>2250</v>
      </c>
      <c r="D142" s="24" t="s">
        <v>936</v>
      </c>
      <c r="E142" s="29" t="s">
        <v>937</v>
      </c>
      <c r="F142" s="24" t="s">
        <v>525</v>
      </c>
      <c r="G142" s="8" t="s">
        <v>526</v>
      </c>
      <c r="H142" s="30">
        <v>12.854333333333335</v>
      </c>
      <c r="I142" s="7">
        <v>1721</v>
      </c>
      <c r="J142" s="23" t="s">
        <v>933</v>
      </c>
      <c r="K142" s="24" t="s">
        <v>934</v>
      </c>
      <c r="L142" s="8" t="s">
        <v>529</v>
      </c>
      <c r="M142" s="406">
        <v>96.66666666666667</v>
      </c>
    </row>
    <row r="143" spans="2:13" ht="12">
      <c r="B143" s="26">
        <v>138</v>
      </c>
      <c r="C143" s="23" t="s">
        <v>984</v>
      </c>
      <c r="D143" s="24" t="s">
        <v>2251</v>
      </c>
      <c r="E143" s="1"/>
      <c r="F143" s="24" t="s">
        <v>525</v>
      </c>
      <c r="G143" s="8" t="s">
        <v>526</v>
      </c>
      <c r="H143" s="30">
        <v>8.775</v>
      </c>
      <c r="I143" s="7">
        <v>1021</v>
      </c>
      <c r="J143" s="23" t="s">
        <v>521</v>
      </c>
      <c r="K143" s="24" t="s">
        <v>522</v>
      </c>
      <c r="L143" s="8" t="s">
        <v>517</v>
      </c>
      <c r="M143" s="406">
        <v>422</v>
      </c>
    </row>
    <row r="144" spans="2:13" ht="12">
      <c r="B144" s="26">
        <v>138</v>
      </c>
      <c r="C144" s="23" t="s">
        <v>984</v>
      </c>
      <c r="D144" s="24"/>
      <c r="E144" s="29" t="s">
        <v>985</v>
      </c>
      <c r="F144" s="24"/>
      <c r="G144" s="8" t="s">
        <v>629</v>
      </c>
      <c r="H144" s="30">
        <v>6.708</v>
      </c>
      <c r="I144" s="7">
        <v>1792</v>
      </c>
      <c r="J144" s="23" t="s">
        <v>982</v>
      </c>
      <c r="K144" s="24" t="s">
        <v>983</v>
      </c>
      <c r="L144" s="8" t="s">
        <v>529</v>
      </c>
      <c r="M144" s="25">
        <v>148.33333333333334</v>
      </c>
    </row>
    <row r="145" spans="2:13" ht="24">
      <c r="B145" s="26">
        <v>139</v>
      </c>
      <c r="C145" s="23" t="s">
        <v>2252</v>
      </c>
      <c r="D145" s="9"/>
      <c r="E145" s="29"/>
      <c r="F145" s="24"/>
      <c r="G145" s="8"/>
      <c r="H145" s="30"/>
      <c r="I145" s="7"/>
      <c r="J145" s="23"/>
      <c r="K145" s="23"/>
      <c r="L145" s="23"/>
      <c r="M145" s="406"/>
    </row>
    <row r="146" spans="2:13" ht="32.25">
      <c r="B146" s="26">
        <v>140</v>
      </c>
      <c r="C146" s="23" t="s">
        <v>2253</v>
      </c>
      <c r="D146" s="24" t="s">
        <v>676</v>
      </c>
      <c r="E146" s="29" t="s">
        <v>677</v>
      </c>
      <c r="F146" s="24" t="s">
        <v>678</v>
      </c>
      <c r="G146" s="8" t="s">
        <v>679</v>
      </c>
      <c r="H146" s="30">
        <v>0.6973333333333332</v>
      </c>
      <c r="I146" s="7">
        <v>1301</v>
      </c>
      <c r="J146" s="23" t="s">
        <v>672</v>
      </c>
      <c r="K146" s="24" t="s">
        <v>673</v>
      </c>
      <c r="L146" s="8" t="s">
        <v>674</v>
      </c>
      <c r="M146" s="406">
        <v>70</v>
      </c>
    </row>
    <row r="147" spans="2:13" ht="21">
      <c r="B147" s="26">
        <v>141</v>
      </c>
      <c r="C147" s="23" t="s">
        <v>683</v>
      </c>
      <c r="D147" s="24" t="s">
        <v>684</v>
      </c>
      <c r="E147" s="29" t="s">
        <v>685</v>
      </c>
      <c r="F147" s="24" t="s">
        <v>686</v>
      </c>
      <c r="G147" s="8" t="s">
        <v>687</v>
      </c>
      <c r="H147" s="30">
        <v>12.271666666666667</v>
      </c>
      <c r="I147" s="7">
        <v>1311</v>
      </c>
      <c r="J147" s="23" t="s">
        <v>681</v>
      </c>
      <c r="K147" s="24" t="s">
        <v>682</v>
      </c>
      <c r="L147" s="8" t="s">
        <v>624</v>
      </c>
      <c r="M147" s="406">
        <v>2604</v>
      </c>
    </row>
    <row r="148" spans="2:13" ht="12">
      <c r="B148" s="26">
        <v>142</v>
      </c>
      <c r="C148" s="23" t="s">
        <v>1343</v>
      </c>
      <c r="D148" s="9"/>
      <c r="E148" s="29"/>
      <c r="F148" s="24"/>
      <c r="G148" s="8"/>
      <c r="H148" s="30"/>
      <c r="I148" s="7"/>
      <c r="J148" s="23"/>
      <c r="K148" s="23"/>
      <c r="L148" s="23"/>
      <c r="M148" s="406"/>
    </row>
    <row r="149" spans="2:13" ht="12">
      <c r="B149" s="26">
        <v>143</v>
      </c>
      <c r="C149" s="23" t="s">
        <v>668</v>
      </c>
      <c r="D149" s="24" t="s">
        <v>1344</v>
      </c>
      <c r="E149" s="29" t="s">
        <v>1345</v>
      </c>
      <c r="F149" s="24" t="s">
        <v>1346</v>
      </c>
      <c r="G149" s="8" t="s">
        <v>629</v>
      </c>
      <c r="H149" s="30">
        <v>6.737333333333333</v>
      </c>
      <c r="I149" s="7">
        <v>1281</v>
      </c>
      <c r="J149" s="23" t="s">
        <v>666</v>
      </c>
      <c r="K149" s="24" t="s">
        <v>667</v>
      </c>
      <c r="L149" s="8" t="s">
        <v>624</v>
      </c>
      <c r="M149" s="406">
        <v>337</v>
      </c>
    </row>
    <row r="150" spans="2:13" ht="12">
      <c r="B150" s="26">
        <v>144</v>
      </c>
      <c r="C150" s="23" t="s">
        <v>625</v>
      </c>
      <c r="D150" s="24" t="s">
        <v>626</v>
      </c>
      <c r="E150" s="29" t="s">
        <v>627</v>
      </c>
      <c r="F150" s="24" t="s">
        <v>628</v>
      </c>
      <c r="G150" s="8" t="s">
        <v>629</v>
      </c>
      <c r="H150" s="30">
        <v>7.323666666666667</v>
      </c>
      <c r="I150" s="7">
        <v>1171</v>
      </c>
      <c r="J150" s="23" t="s">
        <v>622</v>
      </c>
      <c r="K150" s="24" t="s">
        <v>623</v>
      </c>
      <c r="L150" s="8" t="s">
        <v>624</v>
      </c>
      <c r="M150" s="25">
        <v>353.3333333333333</v>
      </c>
    </row>
    <row r="151" spans="2:13" ht="21">
      <c r="B151" s="26">
        <v>145</v>
      </c>
      <c r="C151" s="23" t="s">
        <v>846</v>
      </c>
      <c r="D151" s="24" t="s">
        <v>847</v>
      </c>
      <c r="E151" s="29" t="s">
        <v>848</v>
      </c>
      <c r="F151" s="24" t="s">
        <v>847</v>
      </c>
      <c r="G151" s="8" t="s">
        <v>629</v>
      </c>
      <c r="H151" s="30">
        <v>3.863666666666667</v>
      </c>
      <c r="I151" s="7">
        <v>1591</v>
      </c>
      <c r="J151" s="23" t="s">
        <v>844</v>
      </c>
      <c r="K151" s="24" t="s">
        <v>845</v>
      </c>
      <c r="L151" s="8" t="s">
        <v>624</v>
      </c>
      <c r="M151" s="406">
        <v>236.33333333333334</v>
      </c>
    </row>
    <row r="152" spans="2:13" ht="21">
      <c r="B152" s="26">
        <v>146</v>
      </c>
      <c r="C152" s="23" t="s">
        <v>894</v>
      </c>
      <c r="D152" s="24"/>
      <c r="E152" s="29" t="s">
        <v>895</v>
      </c>
      <c r="F152" s="24"/>
      <c r="G152" s="8" t="s">
        <v>539</v>
      </c>
      <c r="H152" s="52">
        <v>2.732</v>
      </c>
      <c r="I152" s="7">
        <v>1642</v>
      </c>
      <c r="J152" s="23" t="s">
        <v>892</v>
      </c>
      <c r="K152" s="24" t="s">
        <v>893</v>
      </c>
      <c r="L152" s="8" t="s">
        <v>674</v>
      </c>
      <c r="M152" s="406">
        <v>302.3333333333333</v>
      </c>
    </row>
    <row r="153" spans="2:13" ht="12">
      <c r="B153" s="26">
        <v>147</v>
      </c>
      <c r="C153" s="23" t="s">
        <v>1347</v>
      </c>
      <c r="D153" s="9"/>
      <c r="E153" s="29"/>
      <c r="F153" s="24"/>
      <c r="G153" s="8"/>
      <c r="H153" s="30"/>
      <c r="I153" s="7"/>
      <c r="J153" s="23"/>
      <c r="K153" s="23"/>
      <c r="L153" s="23"/>
      <c r="M153" s="406"/>
    </row>
    <row r="154" spans="2:13" ht="12">
      <c r="B154" s="26">
        <v>148</v>
      </c>
      <c r="C154" s="23" t="s">
        <v>1348</v>
      </c>
      <c r="D154" s="9"/>
      <c r="E154" s="29"/>
      <c r="F154" s="24"/>
      <c r="G154" s="8"/>
      <c r="H154" s="30"/>
      <c r="I154" s="7"/>
      <c r="J154" s="23"/>
      <c r="K154" s="23"/>
      <c r="L154" s="23"/>
      <c r="M154" s="406"/>
    </row>
    <row r="155" spans="2:13" ht="21">
      <c r="B155" s="26">
        <v>149</v>
      </c>
      <c r="C155" s="23" t="s">
        <v>1349</v>
      </c>
      <c r="D155" s="24" t="s">
        <v>1350</v>
      </c>
      <c r="E155" s="29"/>
      <c r="F155" s="24" t="s">
        <v>1351</v>
      </c>
      <c r="G155" s="8"/>
      <c r="H155" s="30">
        <v>1.6844999999999999</v>
      </c>
      <c r="I155" s="7"/>
      <c r="J155" s="23"/>
      <c r="K155" s="23"/>
      <c r="L155" s="23"/>
      <c r="M155" s="406"/>
    </row>
    <row r="156" spans="2:13" ht="24">
      <c r="B156" s="26">
        <v>150</v>
      </c>
      <c r="C156" s="23" t="s">
        <v>1352</v>
      </c>
      <c r="D156" s="24" t="s">
        <v>1350</v>
      </c>
      <c r="E156" s="29" t="s">
        <v>1353</v>
      </c>
      <c r="F156" s="24"/>
      <c r="G156" s="8"/>
      <c r="H156" s="30">
        <v>1.516</v>
      </c>
      <c r="I156" s="7"/>
      <c r="J156" s="23"/>
      <c r="K156" s="23"/>
      <c r="L156" s="23"/>
      <c r="M156" s="406"/>
    </row>
    <row r="157" spans="2:13" ht="21">
      <c r="B157" s="26">
        <v>151</v>
      </c>
      <c r="C157" s="23" t="s">
        <v>1354</v>
      </c>
      <c r="D157" s="24" t="s">
        <v>1355</v>
      </c>
      <c r="E157" s="29" t="s">
        <v>1356</v>
      </c>
      <c r="F157" s="24" t="s">
        <v>1351</v>
      </c>
      <c r="G157" s="8" t="s">
        <v>1357</v>
      </c>
      <c r="H157" s="30">
        <v>3.909666666666667</v>
      </c>
      <c r="I157" s="7">
        <v>2101</v>
      </c>
      <c r="J157" s="23" t="s">
        <v>1075</v>
      </c>
      <c r="K157" s="24" t="s">
        <v>594</v>
      </c>
      <c r="L157" s="8" t="s">
        <v>1076</v>
      </c>
      <c r="M157" s="406">
        <v>439</v>
      </c>
    </row>
    <row r="158" spans="2:13" ht="12">
      <c r="B158" s="26">
        <v>152</v>
      </c>
      <c r="C158" s="23" t="s">
        <v>1358</v>
      </c>
      <c r="D158" s="24" t="s">
        <v>1359</v>
      </c>
      <c r="E158" s="29" t="s">
        <v>1360</v>
      </c>
      <c r="F158" s="24" t="s">
        <v>1943</v>
      </c>
      <c r="G158" s="8" t="s">
        <v>526</v>
      </c>
      <c r="H158" s="30">
        <v>8.331666666666667</v>
      </c>
      <c r="I158" s="7"/>
      <c r="J158" s="23"/>
      <c r="K158" s="23"/>
      <c r="L158" s="23"/>
      <c r="M158" s="406"/>
    </row>
    <row r="159" spans="2:13" ht="12">
      <c r="B159" s="26">
        <v>153</v>
      </c>
      <c r="C159" s="23" t="s">
        <v>1361</v>
      </c>
      <c r="D159" s="24" t="s">
        <v>1362</v>
      </c>
      <c r="E159" s="29"/>
      <c r="F159" s="24" t="s">
        <v>1943</v>
      </c>
      <c r="G159" s="8" t="s">
        <v>526</v>
      </c>
      <c r="H159" s="30">
        <v>19.416</v>
      </c>
      <c r="I159" s="7"/>
      <c r="J159" s="23"/>
      <c r="K159" s="24"/>
      <c r="L159" s="8"/>
      <c r="M159" s="406"/>
    </row>
    <row r="160" spans="2:13" ht="12">
      <c r="B160" s="26">
        <v>154</v>
      </c>
      <c r="C160" s="23" t="s">
        <v>1363</v>
      </c>
      <c r="D160" s="24"/>
      <c r="E160" s="29"/>
      <c r="F160" s="24" t="s">
        <v>1003</v>
      </c>
      <c r="G160" s="8" t="s">
        <v>526</v>
      </c>
      <c r="H160" s="30">
        <v>7.929</v>
      </c>
      <c r="I160" s="7"/>
      <c r="J160" s="23"/>
      <c r="K160" s="23"/>
      <c r="L160" s="23"/>
      <c r="M160" s="406"/>
    </row>
    <row r="161" spans="2:13" ht="21">
      <c r="B161" s="26">
        <v>155</v>
      </c>
      <c r="C161" s="23" t="s">
        <v>1002</v>
      </c>
      <c r="D161" s="24"/>
      <c r="E161" s="29"/>
      <c r="F161" s="24" t="s">
        <v>1003</v>
      </c>
      <c r="G161" s="8" t="s">
        <v>526</v>
      </c>
      <c r="H161" s="30">
        <v>29.165</v>
      </c>
      <c r="I161" s="7">
        <v>1881</v>
      </c>
      <c r="J161" s="23" t="s">
        <v>1000</v>
      </c>
      <c r="K161" s="24" t="s">
        <v>1001</v>
      </c>
      <c r="L161" s="8" t="s">
        <v>529</v>
      </c>
      <c r="M161" s="25">
        <v>110.66666666666667</v>
      </c>
    </row>
    <row r="162" spans="2:13" ht="12">
      <c r="B162" s="26">
        <v>156</v>
      </c>
      <c r="C162" s="23" t="s">
        <v>1092</v>
      </c>
      <c r="D162" s="24"/>
      <c r="E162" s="29" t="s">
        <v>1093</v>
      </c>
      <c r="F162" s="24"/>
      <c r="G162" s="8" t="s">
        <v>629</v>
      </c>
      <c r="H162" s="30">
        <v>0.23066666666666666</v>
      </c>
      <c r="I162" s="7"/>
      <c r="J162" s="23"/>
      <c r="K162" s="23"/>
      <c r="L162" s="23"/>
      <c r="M162" s="405"/>
    </row>
    <row r="163" spans="2:13" ht="12">
      <c r="B163" s="26">
        <v>157</v>
      </c>
      <c r="C163" s="23" t="s">
        <v>1364</v>
      </c>
      <c r="D163" s="9"/>
      <c r="E163" s="29"/>
      <c r="F163" s="24"/>
      <c r="G163" s="8"/>
      <c r="H163" s="30"/>
      <c r="I163" s="7"/>
      <c r="J163" s="23"/>
      <c r="K163" s="23"/>
      <c r="L163" s="23"/>
      <c r="M163" s="405"/>
    </row>
    <row r="164" spans="2:13" ht="24">
      <c r="B164" s="26">
        <v>158</v>
      </c>
      <c r="C164" s="23" t="s">
        <v>1365</v>
      </c>
      <c r="D164" s="24" t="s">
        <v>1366</v>
      </c>
      <c r="E164" s="29"/>
      <c r="F164" s="24"/>
      <c r="G164" s="8" t="s">
        <v>1367</v>
      </c>
      <c r="H164" s="52">
        <v>12.469</v>
      </c>
      <c r="I164" s="7"/>
      <c r="J164" s="23"/>
      <c r="K164" s="23"/>
      <c r="L164" s="23"/>
      <c r="M164" s="405"/>
    </row>
    <row r="165" spans="2:13" ht="12">
      <c r="B165" s="26">
        <v>159</v>
      </c>
      <c r="C165" s="23" t="s">
        <v>1368</v>
      </c>
      <c r="D165" s="24" t="s">
        <v>1366</v>
      </c>
      <c r="E165" s="29" t="s">
        <v>1369</v>
      </c>
      <c r="F165" s="24" t="s">
        <v>1003</v>
      </c>
      <c r="G165" s="8" t="s">
        <v>1367</v>
      </c>
      <c r="H165" s="30">
        <v>26.051333333333332</v>
      </c>
      <c r="I165" s="7"/>
      <c r="J165" s="23"/>
      <c r="K165" s="23"/>
      <c r="L165" s="23"/>
      <c r="M165" s="405"/>
    </row>
    <row r="166" spans="2:13" ht="24">
      <c r="B166" s="26">
        <v>160</v>
      </c>
      <c r="C166" s="23" t="s">
        <v>1370</v>
      </c>
      <c r="D166" s="24" t="s">
        <v>1366</v>
      </c>
      <c r="E166" s="29" t="s">
        <v>1369</v>
      </c>
      <c r="F166" s="24"/>
      <c r="G166" s="8" t="s">
        <v>1367</v>
      </c>
      <c r="H166" s="30">
        <v>13.8035</v>
      </c>
      <c r="I166" s="7"/>
      <c r="J166" s="23"/>
      <c r="K166" s="23"/>
      <c r="L166" s="23"/>
      <c r="M166" s="405"/>
    </row>
    <row r="167" spans="2:13" ht="12">
      <c r="B167" s="26">
        <v>161</v>
      </c>
      <c r="C167" s="23" t="s">
        <v>1371</v>
      </c>
      <c r="D167" s="24" t="s">
        <v>1366</v>
      </c>
      <c r="E167" s="29"/>
      <c r="F167" s="24"/>
      <c r="G167" s="8" t="s">
        <v>1367</v>
      </c>
      <c r="H167" s="52">
        <v>10.892</v>
      </c>
      <c r="I167" s="7"/>
      <c r="J167" s="23"/>
      <c r="K167" s="23"/>
      <c r="L167" s="23"/>
      <c r="M167" s="405"/>
    </row>
    <row r="168" spans="2:13" ht="12">
      <c r="B168" s="26">
        <v>162</v>
      </c>
      <c r="C168" s="23" t="s">
        <v>1372</v>
      </c>
      <c r="D168" s="24" t="s">
        <v>1366</v>
      </c>
      <c r="E168" s="29"/>
      <c r="F168" s="24"/>
      <c r="G168" s="8" t="s">
        <v>1367</v>
      </c>
      <c r="H168" s="52">
        <v>25.025</v>
      </c>
      <c r="I168" s="7"/>
      <c r="J168" s="23"/>
      <c r="K168" s="23"/>
      <c r="L168" s="23"/>
      <c r="M168" s="405"/>
    </row>
    <row r="169" spans="2:13" ht="12">
      <c r="B169" s="26">
        <v>163</v>
      </c>
      <c r="C169" s="23" t="s">
        <v>1373</v>
      </c>
      <c r="D169" s="24" t="s">
        <v>1366</v>
      </c>
      <c r="E169" s="29"/>
      <c r="F169" s="24"/>
      <c r="G169" s="8" t="s">
        <v>1367</v>
      </c>
      <c r="H169" s="52">
        <v>18.469</v>
      </c>
      <c r="I169" s="7"/>
      <c r="J169" s="23"/>
      <c r="K169" s="23"/>
      <c r="L169" s="23"/>
      <c r="M169" s="405"/>
    </row>
    <row r="170" spans="2:13" ht="12">
      <c r="B170" s="26">
        <v>164</v>
      </c>
      <c r="C170" s="23" t="s">
        <v>1374</v>
      </c>
      <c r="D170" s="24" t="s">
        <v>1366</v>
      </c>
      <c r="E170" s="29"/>
      <c r="F170" s="24"/>
      <c r="G170" s="8" t="s">
        <v>1367</v>
      </c>
      <c r="H170" s="52">
        <v>7.557</v>
      </c>
      <c r="I170" s="7"/>
      <c r="J170" s="23"/>
      <c r="K170" s="23"/>
      <c r="L170" s="23"/>
      <c r="M170" s="405"/>
    </row>
    <row r="171" spans="2:13" ht="24">
      <c r="B171" s="26">
        <v>165</v>
      </c>
      <c r="C171" s="23" t="s">
        <v>1375</v>
      </c>
      <c r="D171" s="24" t="s">
        <v>1366</v>
      </c>
      <c r="E171" s="29"/>
      <c r="F171" s="24"/>
      <c r="G171" s="8" t="s">
        <v>1367</v>
      </c>
      <c r="H171" s="52">
        <v>7.439</v>
      </c>
      <c r="I171" s="7"/>
      <c r="J171" s="23"/>
      <c r="K171" s="23"/>
      <c r="L171" s="23"/>
      <c r="M171" s="405"/>
    </row>
    <row r="172" spans="2:13" ht="12">
      <c r="B172" s="26">
        <v>166</v>
      </c>
      <c r="C172" s="23" t="s">
        <v>1376</v>
      </c>
      <c r="D172" s="24"/>
      <c r="E172" s="29" t="s">
        <v>1377</v>
      </c>
      <c r="F172" s="24"/>
      <c r="G172" s="8" t="s">
        <v>1367</v>
      </c>
      <c r="H172" s="52">
        <v>14.617</v>
      </c>
      <c r="I172" s="7"/>
      <c r="J172" s="23"/>
      <c r="K172" s="23"/>
      <c r="L172" s="23"/>
      <c r="M172" s="405"/>
    </row>
    <row r="173" spans="2:13" ht="12">
      <c r="B173" s="26">
        <v>167</v>
      </c>
      <c r="C173" s="23" t="s">
        <v>1378</v>
      </c>
      <c r="D173" s="24"/>
      <c r="E173" s="29" t="s">
        <v>1379</v>
      </c>
      <c r="F173" s="24"/>
      <c r="G173" s="8" t="s">
        <v>1367</v>
      </c>
      <c r="H173" s="52">
        <v>30.159</v>
      </c>
      <c r="I173" s="7"/>
      <c r="J173" s="23"/>
      <c r="K173" s="23"/>
      <c r="L173" s="23"/>
      <c r="M173" s="405"/>
    </row>
    <row r="174" spans="2:13" ht="12">
      <c r="B174" s="26">
        <v>168</v>
      </c>
      <c r="C174" s="23" t="s">
        <v>1380</v>
      </c>
      <c r="D174" s="24"/>
      <c r="E174" s="29" t="s">
        <v>1381</v>
      </c>
      <c r="F174" s="24"/>
      <c r="G174" s="8" t="s">
        <v>1367</v>
      </c>
      <c r="H174" s="52">
        <v>33.499</v>
      </c>
      <c r="I174" s="7"/>
      <c r="J174" s="23"/>
      <c r="K174" s="23"/>
      <c r="L174" s="23"/>
      <c r="M174" s="405"/>
    </row>
    <row r="175" spans="2:13" ht="12">
      <c r="B175" s="26">
        <v>169</v>
      </c>
      <c r="C175" s="23" t="s">
        <v>1382</v>
      </c>
      <c r="D175" s="24"/>
      <c r="E175" s="29" t="s">
        <v>1383</v>
      </c>
      <c r="F175" s="24"/>
      <c r="G175" s="8" t="s">
        <v>1367</v>
      </c>
      <c r="H175" s="52">
        <v>9.053</v>
      </c>
      <c r="I175" s="7"/>
      <c r="J175" s="23"/>
      <c r="K175" s="23"/>
      <c r="L175" s="23"/>
      <c r="M175" s="405"/>
    </row>
    <row r="176" spans="2:13" ht="12">
      <c r="B176" s="26">
        <v>170</v>
      </c>
      <c r="C176" s="23" t="s">
        <v>1384</v>
      </c>
      <c r="D176" s="24"/>
      <c r="E176" s="29" t="s">
        <v>1385</v>
      </c>
      <c r="F176" s="24"/>
      <c r="G176" s="8" t="s">
        <v>1367</v>
      </c>
      <c r="H176" s="52">
        <v>11.666</v>
      </c>
      <c r="I176" s="7"/>
      <c r="J176" s="23"/>
      <c r="K176" s="23"/>
      <c r="L176" s="23"/>
      <c r="M176" s="405"/>
    </row>
    <row r="177" spans="2:13" ht="12">
      <c r="B177" s="26">
        <v>171</v>
      </c>
      <c r="C177" s="23" t="s">
        <v>1386</v>
      </c>
      <c r="D177" s="24"/>
      <c r="E177" s="29" t="s">
        <v>1369</v>
      </c>
      <c r="F177" s="24"/>
      <c r="G177" s="8" t="s">
        <v>1367</v>
      </c>
      <c r="H177" s="52">
        <v>25.277</v>
      </c>
      <c r="I177" s="7"/>
      <c r="J177" s="23"/>
      <c r="K177" s="23"/>
      <c r="L177" s="23"/>
      <c r="M177" s="405"/>
    </row>
    <row r="178" spans="2:13" ht="12">
      <c r="B178" s="26">
        <v>172</v>
      </c>
      <c r="C178" s="23" t="s">
        <v>1387</v>
      </c>
      <c r="D178" s="24"/>
      <c r="E178" s="29"/>
      <c r="F178" s="24" t="s">
        <v>1003</v>
      </c>
      <c r="G178" s="8" t="s">
        <v>1367</v>
      </c>
      <c r="H178" s="52">
        <v>8.375</v>
      </c>
      <c r="I178" s="7"/>
      <c r="J178" s="23"/>
      <c r="K178" s="23"/>
      <c r="L178" s="23"/>
      <c r="M178" s="405"/>
    </row>
    <row r="179" spans="2:13" ht="24">
      <c r="B179" s="26">
        <v>173</v>
      </c>
      <c r="C179" s="23" t="s">
        <v>1388</v>
      </c>
      <c r="D179" s="24"/>
      <c r="E179" s="29"/>
      <c r="F179" s="24" t="s">
        <v>1003</v>
      </c>
      <c r="G179" s="8" t="s">
        <v>1367</v>
      </c>
      <c r="H179" s="52">
        <v>5.375</v>
      </c>
      <c r="I179" s="7"/>
      <c r="J179" s="23"/>
      <c r="K179" s="23"/>
      <c r="L179" s="23"/>
      <c r="M179" s="405"/>
    </row>
    <row r="180" spans="2:13" ht="12">
      <c r="B180" s="26">
        <v>174</v>
      </c>
      <c r="C180" s="23" t="s">
        <v>1389</v>
      </c>
      <c r="D180" s="24"/>
      <c r="E180" s="29"/>
      <c r="F180" s="24" t="s">
        <v>1003</v>
      </c>
      <c r="G180" s="8" t="s">
        <v>1367</v>
      </c>
      <c r="H180" s="52">
        <v>6</v>
      </c>
      <c r="I180" s="7"/>
      <c r="J180" s="23"/>
      <c r="K180" s="23"/>
      <c r="L180" s="23"/>
      <c r="M180" s="405"/>
    </row>
    <row r="181" spans="2:13" ht="12">
      <c r="B181" s="26">
        <v>175</v>
      </c>
      <c r="C181" s="23" t="s">
        <v>1390</v>
      </c>
      <c r="D181" s="24"/>
      <c r="E181" s="29"/>
      <c r="F181" s="24" t="s">
        <v>1003</v>
      </c>
      <c r="G181" s="8" t="s">
        <v>1367</v>
      </c>
      <c r="H181" s="52">
        <v>12</v>
      </c>
      <c r="I181" s="7"/>
      <c r="J181" s="23"/>
      <c r="K181" s="23"/>
      <c r="L181" s="23"/>
      <c r="M181" s="405"/>
    </row>
    <row r="182" spans="2:13" ht="12">
      <c r="B182" s="26">
        <v>176</v>
      </c>
      <c r="C182" s="23" t="s">
        <v>1391</v>
      </c>
      <c r="D182" s="24"/>
      <c r="E182" s="29"/>
      <c r="F182" s="24" t="s">
        <v>1003</v>
      </c>
      <c r="G182" s="8" t="s">
        <v>1367</v>
      </c>
      <c r="H182" s="52">
        <v>12</v>
      </c>
      <c r="I182" s="7"/>
      <c r="J182" s="23"/>
      <c r="K182" s="23"/>
      <c r="L182" s="23"/>
      <c r="M182" s="405"/>
    </row>
    <row r="183" spans="2:13" ht="12">
      <c r="B183" s="26">
        <v>177</v>
      </c>
      <c r="C183" s="23" t="s">
        <v>1392</v>
      </c>
      <c r="D183" s="24"/>
      <c r="E183" s="29"/>
      <c r="F183" s="24" t="s">
        <v>1003</v>
      </c>
      <c r="G183" s="8" t="s">
        <v>1367</v>
      </c>
      <c r="H183" s="52">
        <v>9.625</v>
      </c>
      <c r="I183" s="7"/>
      <c r="J183" s="23"/>
      <c r="K183" s="23"/>
      <c r="L183" s="23"/>
      <c r="M183" s="405"/>
    </row>
    <row r="184" spans="2:13" ht="12">
      <c r="B184" s="26">
        <v>178</v>
      </c>
      <c r="C184" s="23" t="s">
        <v>1393</v>
      </c>
      <c r="D184" s="24"/>
      <c r="E184" s="29"/>
      <c r="F184" s="24" t="s">
        <v>1003</v>
      </c>
      <c r="G184" s="8" t="s">
        <v>1367</v>
      </c>
      <c r="H184" s="52">
        <v>14.25</v>
      </c>
      <c r="I184" s="7"/>
      <c r="J184" s="23"/>
      <c r="K184" s="23"/>
      <c r="L184" s="23"/>
      <c r="M184" s="405"/>
    </row>
    <row r="185" spans="2:13" ht="12">
      <c r="B185" s="26">
        <v>179</v>
      </c>
      <c r="C185" s="23" t="s">
        <v>1394</v>
      </c>
      <c r="D185" s="9"/>
      <c r="E185" s="29"/>
      <c r="F185" s="24"/>
      <c r="G185" s="8"/>
      <c r="H185" s="30"/>
      <c r="I185" s="7"/>
      <c r="J185" s="23"/>
      <c r="K185" s="23"/>
      <c r="L185" s="23"/>
      <c r="M185" s="405"/>
    </row>
    <row r="186" spans="2:13" ht="24">
      <c r="B186" s="26">
        <v>180</v>
      </c>
      <c r="C186" s="23" t="s">
        <v>1395</v>
      </c>
      <c r="D186" s="24" t="s">
        <v>1396</v>
      </c>
      <c r="E186" s="29"/>
      <c r="F186" s="24"/>
      <c r="G186" s="8" t="s">
        <v>629</v>
      </c>
      <c r="H186" s="52">
        <v>0.617</v>
      </c>
      <c r="I186" s="7"/>
      <c r="J186" s="23"/>
      <c r="K186" s="23"/>
      <c r="L186" s="23"/>
      <c r="M186" s="405"/>
    </row>
    <row r="187" spans="2:13" ht="24">
      <c r="B187" s="26">
        <v>181</v>
      </c>
      <c r="C187" s="82" t="s">
        <v>1397</v>
      </c>
      <c r="D187" s="24" t="s">
        <v>1398</v>
      </c>
      <c r="E187" s="29"/>
      <c r="F187" s="24" t="s">
        <v>1399</v>
      </c>
      <c r="G187" s="8" t="s">
        <v>1357</v>
      </c>
      <c r="H187" s="30">
        <v>0.8585</v>
      </c>
      <c r="I187" s="7"/>
      <c r="J187" s="23"/>
      <c r="K187" s="23"/>
      <c r="L187" s="23"/>
      <c r="M187" s="405"/>
    </row>
    <row r="188" spans="2:13" ht="12">
      <c r="B188" s="26">
        <v>182</v>
      </c>
      <c r="C188" s="23" t="s">
        <v>1400</v>
      </c>
      <c r="D188" s="24" t="s">
        <v>1398</v>
      </c>
      <c r="E188" s="29"/>
      <c r="F188" s="24"/>
      <c r="G188" s="8" t="s">
        <v>1357</v>
      </c>
      <c r="H188" s="52">
        <v>1.255</v>
      </c>
      <c r="I188" s="7"/>
      <c r="J188" s="23"/>
      <c r="K188" s="23"/>
      <c r="L188" s="23"/>
      <c r="M188" s="405"/>
    </row>
    <row r="189" spans="2:13" ht="12">
      <c r="B189" s="26">
        <v>183</v>
      </c>
      <c r="C189" s="23" t="s">
        <v>1401</v>
      </c>
      <c r="D189" s="24"/>
      <c r="E189" s="29" t="s">
        <v>1402</v>
      </c>
      <c r="F189" s="24"/>
      <c r="G189" s="8" t="s">
        <v>629</v>
      </c>
      <c r="H189" s="52">
        <v>1.9</v>
      </c>
      <c r="I189" s="7"/>
      <c r="J189" s="23"/>
      <c r="K189" s="23"/>
      <c r="L189" s="23"/>
      <c r="M189" s="405"/>
    </row>
    <row r="190" spans="2:13" ht="12">
      <c r="B190" s="26">
        <v>184</v>
      </c>
      <c r="C190" s="23" t="s">
        <v>1403</v>
      </c>
      <c r="D190" s="24"/>
      <c r="E190" s="29" t="s">
        <v>1404</v>
      </c>
      <c r="F190" s="24"/>
      <c r="G190" s="8" t="s">
        <v>1405</v>
      </c>
      <c r="H190" s="52">
        <v>3.733</v>
      </c>
      <c r="I190" s="7"/>
      <c r="J190" s="23"/>
      <c r="K190" s="23"/>
      <c r="L190" s="23"/>
      <c r="M190" s="405"/>
    </row>
    <row r="191" spans="2:13" ht="12">
      <c r="B191" s="26">
        <v>185</v>
      </c>
      <c r="C191" s="23" t="s">
        <v>1406</v>
      </c>
      <c r="D191" s="24"/>
      <c r="E191" s="29" t="s">
        <v>1407</v>
      </c>
      <c r="F191" s="24"/>
      <c r="G191" s="8" t="s">
        <v>1405</v>
      </c>
      <c r="H191" s="52">
        <v>8.917</v>
      </c>
      <c r="I191" s="7"/>
      <c r="J191" s="23"/>
      <c r="K191" s="23"/>
      <c r="L191" s="23"/>
      <c r="M191" s="405"/>
    </row>
    <row r="192" spans="2:13" ht="12">
      <c r="B192" s="26">
        <v>186</v>
      </c>
      <c r="C192" s="23" t="s">
        <v>1408</v>
      </c>
      <c r="D192" s="24"/>
      <c r="E192" s="29"/>
      <c r="F192" s="24" t="s">
        <v>1003</v>
      </c>
      <c r="G192" s="8" t="s">
        <v>1409</v>
      </c>
      <c r="H192" s="30">
        <v>3</v>
      </c>
      <c r="I192" s="7"/>
      <c r="J192" s="23"/>
      <c r="K192" s="23"/>
      <c r="L192" s="23"/>
      <c r="M192" s="405"/>
    </row>
    <row r="193" spans="2:13" ht="12">
      <c r="B193" s="26">
        <v>187</v>
      </c>
      <c r="C193" s="23" t="s">
        <v>1410</v>
      </c>
      <c r="D193" s="9"/>
      <c r="E193" s="29"/>
      <c r="F193" s="24"/>
      <c r="G193" s="8"/>
      <c r="H193" s="30"/>
      <c r="I193" s="7"/>
      <c r="J193" s="23"/>
      <c r="K193" s="23"/>
      <c r="L193" s="23"/>
      <c r="M193" s="405"/>
    </row>
    <row r="194" spans="2:13" ht="12">
      <c r="B194" s="26">
        <v>188</v>
      </c>
      <c r="C194" s="23" t="s">
        <v>1411</v>
      </c>
      <c r="D194" s="9"/>
      <c r="E194" s="29"/>
      <c r="F194" s="24"/>
      <c r="G194" s="8"/>
      <c r="H194" s="30"/>
      <c r="I194" s="7"/>
      <c r="J194" s="23"/>
      <c r="K194" s="23"/>
      <c r="L194" s="23"/>
      <c r="M194" s="405"/>
    </row>
    <row r="195" spans="2:13" ht="12">
      <c r="B195" s="26">
        <v>189</v>
      </c>
      <c r="C195" s="23" t="s">
        <v>1412</v>
      </c>
      <c r="D195" s="29" t="s">
        <v>1413</v>
      </c>
      <c r="E195" s="29" t="s">
        <v>1414</v>
      </c>
      <c r="F195" s="29" t="s">
        <v>1415</v>
      </c>
      <c r="G195" s="8" t="s">
        <v>2425</v>
      </c>
      <c r="H195" s="30">
        <v>1915.7223333333332</v>
      </c>
      <c r="I195" s="7"/>
      <c r="J195" s="23"/>
      <c r="K195" s="23"/>
      <c r="L195" s="23"/>
      <c r="M195" s="405"/>
    </row>
    <row r="196" spans="2:13" ht="12">
      <c r="B196" s="26">
        <v>190</v>
      </c>
      <c r="C196" s="23" t="s">
        <v>1416</v>
      </c>
      <c r="D196" s="29" t="s">
        <v>1417</v>
      </c>
      <c r="E196" s="29" t="s">
        <v>1418</v>
      </c>
      <c r="F196" s="24" t="s">
        <v>1419</v>
      </c>
      <c r="G196" s="8" t="s">
        <v>2425</v>
      </c>
      <c r="H196" s="30">
        <v>369.8403333333333</v>
      </c>
      <c r="I196" s="7"/>
      <c r="J196" s="23"/>
      <c r="K196" s="23"/>
      <c r="L196" s="23"/>
      <c r="M196" s="405"/>
    </row>
    <row r="197" spans="2:13" ht="21">
      <c r="B197" s="26">
        <v>191</v>
      </c>
      <c r="C197" s="23" t="s">
        <v>1420</v>
      </c>
      <c r="D197" s="29" t="s">
        <v>1421</v>
      </c>
      <c r="E197" s="29" t="s">
        <v>1422</v>
      </c>
      <c r="F197" s="24" t="s">
        <v>535</v>
      </c>
      <c r="G197" s="8" t="s">
        <v>1994</v>
      </c>
      <c r="H197" s="30">
        <v>184.52766666666665</v>
      </c>
      <c r="I197" s="7"/>
      <c r="J197" s="23"/>
      <c r="K197" s="23"/>
      <c r="L197" s="23"/>
      <c r="M197" s="405"/>
    </row>
    <row r="198" spans="2:13" ht="32.25">
      <c r="B198" s="26">
        <v>192</v>
      </c>
      <c r="C198" s="23" t="s">
        <v>1423</v>
      </c>
      <c r="D198" s="29" t="s">
        <v>83</v>
      </c>
      <c r="E198" s="29" t="s">
        <v>83</v>
      </c>
      <c r="F198" s="24" t="s">
        <v>84</v>
      </c>
      <c r="G198" s="8" t="s">
        <v>1140</v>
      </c>
      <c r="H198" s="30">
        <v>63.29900000000001</v>
      </c>
      <c r="I198" s="7">
        <v>5202</v>
      </c>
      <c r="J198" s="23" t="s">
        <v>80</v>
      </c>
      <c r="K198" s="24" t="s">
        <v>81</v>
      </c>
      <c r="L198" s="8" t="s">
        <v>993</v>
      </c>
      <c r="M198" s="406">
        <v>4153.333333333333</v>
      </c>
    </row>
    <row r="199" spans="2:13" ht="12">
      <c r="B199" s="26">
        <v>193</v>
      </c>
      <c r="C199" s="23" t="s">
        <v>1424</v>
      </c>
      <c r="D199" s="29" t="s">
        <v>2435</v>
      </c>
      <c r="E199" s="29" t="s">
        <v>2436</v>
      </c>
      <c r="F199" s="24" t="s">
        <v>535</v>
      </c>
      <c r="G199" s="8" t="s">
        <v>871</v>
      </c>
      <c r="H199" s="30">
        <v>80.43299999999999</v>
      </c>
      <c r="I199" s="7">
        <v>5121</v>
      </c>
      <c r="J199" s="23" t="s">
        <v>2432</v>
      </c>
      <c r="K199" s="24" t="s">
        <v>2433</v>
      </c>
      <c r="L199" s="8" t="s">
        <v>674</v>
      </c>
      <c r="M199" s="406">
        <v>12350</v>
      </c>
    </row>
    <row r="200" spans="2:13" ht="32.25">
      <c r="B200" s="26">
        <v>194</v>
      </c>
      <c r="C200" s="23" t="s">
        <v>1425</v>
      </c>
      <c r="D200" s="29" t="s">
        <v>2424</v>
      </c>
      <c r="E200" s="29" t="s">
        <v>2424</v>
      </c>
      <c r="F200" s="24" t="s">
        <v>535</v>
      </c>
      <c r="G200" s="8" t="s">
        <v>2425</v>
      </c>
      <c r="H200" s="30">
        <v>641.8866666666667</v>
      </c>
      <c r="I200" s="7">
        <v>5101</v>
      </c>
      <c r="J200" s="23" t="s">
        <v>2420</v>
      </c>
      <c r="K200" s="24" t="s">
        <v>1426</v>
      </c>
      <c r="L200" s="8" t="s">
        <v>2422</v>
      </c>
      <c r="M200" s="25">
        <v>33990</v>
      </c>
    </row>
    <row r="201" spans="2:13" ht="32.25">
      <c r="B201" s="26">
        <v>194</v>
      </c>
      <c r="C201" s="23" t="s">
        <v>1427</v>
      </c>
      <c r="D201" s="29" t="s">
        <v>2424</v>
      </c>
      <c r="E201" s="29" t="s">
        <v>2424</v>
      </c>
      <c r="F201" s="24" t="s">
        <v>535</v>
      </c>
      <c r="G201" s="8" t="s">
        <v>2425</v>
      </c>
      <c r="H201" s="30">
        <v>641.8866666666667</v>
      </c>
      <c r="I201" s="7">
        <v>5102</v>
      </c>
      <c r="J201" s="23" t="s">
        <v>2420</v>
      </c>
      <c r="K201" s="24" t="s">
        <v>2426</v>
      </c>
      <c r="L201" s="8" t="s">
        <v>2422</v>
      </c>
      <c r="M201" s="406">
        <v>51390</v>
      </c>
    </row>
    <row r="202" spans="2:13" ht="12">
      <c r="B202" s="26">
        <v>195</v>
      </c>
      <c r="C202" s="23" t="s">
        <v>1428</v>
      </c>
      <c r="D202" s="24" t="s">
        <v>1429</v>
      </c>
      <c r="E202" s="29" t="s">
        <v>1430</v>
      </c>
      <c r="F202" s="24" t="s">
        <v>535</v>
      </c>
      <c r="G202" s="8" t="s">
        <v>2425</v>
      </c>
      <c r="H202" s="30">
        <v>394.0833333333333</v>
      </c>
      <c r="I202" s="7"/>
      <c r="J202" s="23"/>
      <c r="K202" s="23"/>
      <c r="L202" s="23"/>
      <c r="M202" s="405"/>
    </row>
    <row r="203" spans="2:13" ht="24">
      <c r="B203" s="26">
        <v>196</v>
      </c>
      <c r="C203" s="23" t="s">
        <v>1431</v>
      </c>
      <c r="D203" s="24" t="s">
        <v>2430</v>
      </c>
      <c r="E203" s="29" t="s">
        <v>33</v>
      </c>
      <c r="F203" s="24" t="s">
        <v>535</v>
      </c>
      <c r="G203" s="8" t="s">
        <v>2425</v>
      </c>
      <c r="H203" s="30">
        <v>234.273</v>
      </c>
      <c r="I203" s="7">
        <v>5131</v>
      </c>
      <c r="J203" s="23" t="s">
        <v>2440</v>
      </c>
      <c r="K203" s="24" t="s">
        <v>2441</v>
      </c>
      <c r="L203" s="8" t="s">
        <v>2422</v>
      </c>
      <c r="M203" s="25">
        <v>58210</v>
      </c>
    </row>
    <row r="204" spans="2:13" ht="21">
      <c r="B204" s="26">
        <v>197</v>
      </c>
      <c r="C204" s="23" t="s">
        <v>1432</v>
      </c>
      <c r="D204" s="24" t="s">
        <v>2430</v>
      </c>
      <c r="E204" s="29" t="s">
        <v>2431</v>
      </c>
      <c r="F204" s="24" t="s">
        <v>535</v>
      </c>
      <c r="G204" s="8" t="s">
        <v>2425</v>
      </c>
      <c r="H204" s="30">
        <v>114.5</v>
      </c>
      <c r="I204" s="7">
        <v>5111</v>
      </c>
      <c r="J204" s="23" t="s">
        <v>2427</v>
      </c>
      <c r="K204" s="24" t="s">
        <v>2428</v>
      </c>
      <c r="L204" s="8" t="s">
        <v>2422</v>
      </c>
      <c r="M204" s="25">
        <v>36036.666666666664</v>
      </c>
    </row>
    <row r="205" spans="2:13" ht="21">
      <c r="B205" s="26">
        <v>198</v>
      </c>
      <c r="C205" s="23" t="s">
        <v>95</v>
      </c>
      <c r="D205" s="24" t="s">
        <v>96</v>
      </c>
      <c r="E205" s="29" t="s">
        <v>97</v>
      </c>
      <c r="F205" s="24" t="s">
        <v>98</v>
      </c>
      <c r="G205" s="8" t="s">
        <v>2425</v>
      </c>
      <c r="H205" s="30">
        <v>154.83333333333334</v>
      </c>
      <c r="I205" s="7">
        <v>5221</v>
      </c>
      <c r="J205" s="23" t="s">
        <v>93</v>
      </c>
      <c r="K205" s="24" t="s">
        <v>1433</v>
      </c>
      <c r="L205" s="8" t="s">
        <v>993</v>
      </c>
      <c r="M205" s="406">
        <v>7866.666666666667</v>
      </c>
    </row>
    <row r="206" spans="2:13" ht="12">
      <c r="B206" s="26">
        <v>199</v>
      </c>
      <c r="C206" s="23" t="s">
        <v>1434</v>
      </c>
      <c r="D206" s="24" t="s">
        <v>51</v>
      </c>
      <c r="E206" s="29" t="s">
        <v>52</v>
      </c>
      <c r="F206" s="24" t="s">
        <v>535</v>
      </c>
      <c r="G206" s="8" t="s">
        <v>2425</v>
      </c>
      <c r="H206" s="30">
        <v>212.7225</v>
      </c>
      <c r="I206" s="7">
        <v>5164</v>
      </c>
      <c r="J206" s="23" t="s">
        <v>1435</v>
      </c>
      <c r="K206" s="24" t="s">
        <v>1436</v>
      </c>
      <c r="L206" s="8" t="s">
        <v>2422</v>
      </c>
      <c r="M206" s="406">
        <v>24476.666666666668</v>
      </c>
    </row>
    <row r="207" spans="2:13" ht="21">
      <c r="B207" s="26">
        <v>200</v>
      </c>
      <c r="C207" s="23" t="s">
        <v>1437</v>
      </c>
      <c r="D207" s="29" t="s">
        <v>60</v>
      </c>
      <c r="E207" s="29" t="s">
        <v>61</v>
      </c>
      <c r="F207" s="24" t="s">
        <v>535</v>
      </c>
      <c r="G207" s="8" t="s">
        <v>1140</v>
      </c>
      <c r="H207" s="30">
        <v>100.65266666666666</v>
      </c>
      <c r="I207" s="7">
        <v>5172</v>
      </c>
      <c r="J207" s="23" t="s">
        <v>1438</v>
      </c>
      <c r="K207" s="24" t="s">
        <v>58</v>
      </c>
      <c r="L207" s="8" t="s">
        <v>993</v>
      </c>
      <c r="M207" s="406">
        <v>9948.666666666666</v>
      </c>
    </row>
    <row r="208" spans="2:13" ht="12">
      <c r="B208" s="26">
        <v>201</v>
      </c>
      <c r="C208" s="23" t="s">
        <v>1439</v>
      </c>
      <c r="D208" s="24" t="s">
        <v>1440</v>
      </c>
      <c r="E208" s="29" t="s">
        <v>1441</v>
      </c>
      <c r="F208" s="24" t="s">
        <v>1442</v>
      </c>
      <c r="G208" s="8" t="s">
        <v>1443</v>
      </c>
      <c r="H208" s="30">
        <v>56.42033333333333</v>
      </c>
      <c r="I208" s="7"/>
      <c r="J208" s="23"/>
      <c r="K208" s="23"/>
      <c r="L208" s="23"/>
      <c r="M208" s="405"/>
    </row>
    <row r="209" spans="2:13" ht="12">
      <c r="B209" s="26">
        <v>202</v>
      </c>
      <c r="C209" s="23" t="s">
        <v>1444</v>
      </c>
      <c r="D209" s="9"/>
      <c r="E209" s="29"/>
      <c r="F209" s="24"/>
      <c r="G209" s="8"/>
      <c r="H209" s="30"/>
      <c r="I209" s="7"/>
      <c r="J209" s="23"/>
      <c r="K209" s="23"/>
      <c r="L209" s="23"/>
      <c r="M209" s="405"/>
    </row>
    <row r="210" spans="2:13" ht="12">
      <c r="B210" s="26">
        <v>203</v>
      </c>
      <c r="C210" s="23" t="s">
        <v>1445</v>
      </c>
      <c r="D210" s="9"/>
      <c r="E210" s="29"/>
      <c r="F210" s="24"/>
      <c r="G210" s="8"/>
      <c r="H210" s="30"/>
      <c r="I210" s="7"/>
      <c r="J210" s="23"/>
      <c r="K210" s="23"/>
      <c r="L210" s="23"/>
      <c r="M210" s="405"/>
    </row>
    <row r="211" spans="2:13" ht="24">
      <c r="B211" s="26">
        <v>204</v>
      </c>
      <c r="C211" s="23" t="s">
        <v>1446</v>
      </c>
      <c r="D211" s="24" t="s">
        <v>1447</v>
      </c>
      <c r="E211" s="29" t="s">
        <v>1448</v>
      </c>
      <c r="F211" s="24" t="s">
        <v>153</v>
      </c>
      <c r="G211" s="55" t="s">
        <v>1449</v>
      </c>
      <c r="H211" s="30">
        <v>10.171999999999999</v>
      </c>
      <c r="I211" s="7">
        <v>5421</v>
      </c>
      <c r="J211" s="23" t="s">
        <v>1450</v>
      </c>
      <c r="K211" s="24" t="s">
        <v>151</v>
      </c>
      <c r="L211" s="8" t="s">
        <v>144</v>
      </c>
      <c r="M211" s="406">
        <v>1153.6666666666667</v>
      </c>
    </row>
    <row r="212" spans="2:13" ht="24">
      <c r="B212" s="26">
        <v>205</v>
      </c>
      <c r="C212" s="23" t="s">
        <v>1451</v>
      </c>
      <c r="D212" s="24" t="s">
        <v>153</v>
      </c>
      <c r="E212" s="29" t="s">
        <v>157</v>
      </c>
      <c r="F212" s="24" t="s">
        <v>153</v>
      </c>
      <c r="G212" s="55" t="s">
        <v>1449</v>
      </c>
      <c r="H212" s="30">
        <v>6.822</v>
      </c>
      <c r="I212" s="7">
        <v>5421</v>
      </c>
      <c r="J212" s="23" t="s">
        <v>1450</v>
      </c>
      <c r="K212" s="24" t="s">
        <v>151</v>
      </c>
      <c r="L212" s="8" t="s">
        <v>144</v>
      </c>
      <c r="M212" s="406">
        <v>1153.6666666666667</v>
      </c>
    </row>
    <row r="213" spans="2:13" ht="24">
      <c r="B213" s="26">
        <v>206</v>
      </c>
      <c r="C213" s="23" t="s">
        <v>160</v>
      </c>
      <c r="D213" s="24" t="s">
        <v>153</v>
      </c>
      <c r="E213" s="29" t="s">
        <v>161</v>
      </c>
      <c r="F213" s="24" t="s">
        <v>153</v>
      </c>
      <c r="G213" s="55" t="s">
        <v>1449</v>
      </c>
      <c r="H213" s="30">
        <v>6.613</v>
      </c>
      <c r="I213" s="7">
        <v>5421</v>
      </c>
      <c r="J213" s="23" t="s">
        <v>1450</v>
      </c>
      <c r="K213" s="24" t="s">
        <v>151</v>
      </c>
      <c r="L213" s="8" t="s">
        <v>144</v>
      </c>
      <c r="M213" s="406">
        <v>1153.6666666666667</v>
      </c>
    </row>
    <row r="214" spans="2:13" ht="24">
      <c r="B214" s="26">
        <v>207</v>
      </c>
      <c r="C214" s="23" t="s">
        <v>1452</v>
      </c>
      <c r="D214" s="24" t="s">
        <v>153</v>
      </c>
      <c r="E214" s="29" t="s">
        <v>153</v>
      </c>
      <c r="F214" s="24" t="s">
        <v>153</v>
      </c>
      <c r="G214" s="55" t="s">
        <v>1449</v>
      </c>
      <c r="H214" s="30">
        <v>14.830999999999998</v>
      </c>
      <c r="I214" s="7"/>
      <c r="J214" s="23"/>
      <c r="K214" s="23"/>
      <c r="L214" s="23"/>
      <c r="M214" s="405"/>
    </row>
    <row r="215" spans="2:13" ht="24">
      <c r="B215" s="26">
        <v>208</v>
      </c>
      <c r="C215" s="23" t="s">
        <v>1453</v>
      </c>
      <c r="D215" s="24" t="s">
        <v>148</v>
      </c>
      <c r="E215" s="29" t="s">
        <v>166</v>
      </c>
      <c r="F215" s="24" t="s">
        <v>148</v>
      </c>
      <c r="G215" s="55" t="s">
        <v>1449</v>
      </c>
      <c r="H215" s="30">
        <v>10.049666666666667</v>
      </c>
      <c r="I215" s="7"/>
      <c r="J215" s="23"/>
      <c r="K215" s="23"/>
      <c r="L215" s="23"/>
      <c r="M215" s="405"/>
    </row>
    <row r="216" spans="2:13" ht="24">
      <c r="B216" s="26">
        <v>209</v>
      </c>
      <c r="C216" s="23" t="s">
        <v>1454</v>
      </c>
      <c r="D216" s="24"/>
      <c r="E216" s="29"/>
      <c r="F216" s="24"/>
      <c r="G216" s="55"/>
      <c r="H216" s="30"/>
      <c r="I216" s="7"/>
      <c r="J216" s="23"/>
      <c r="K216" s="23"/>
      <c r="L216" s="23"/>
      <c r="M216" s="405"/>
    </row>
    <row r="217" spans="2:13" ht="21">
      <c r="B217" s="26">
        <v>210</v>
      </c>
      <c r="C217" s="23" t="s">
        <v>1455</v>
      </c>
      <c r="D217" s="24" t="s">
        <v>153</v>
      </c>
      <c r="E217" s="29" t="s">
        <v>166</v>
      </c>
      <c r="F217" s="24" t="s">
        <v>153</v>
      </c>
      <c r="G217" s="54" t="s">
        <v>1449</v>
      </c>
      <c r="H217" s="30">
        <v>7.646333333333334</v>
      </c>
      <c r="I217" s="7">
        <v>5432</v>
      </c>
      <c r="J217" s="23" t="s">
        <v>163</v>
      </c>
      <c r="K217" s="24" t="s">
        <v>164</v>
      </c>
      <c r="L217" s="8" t="s">
        <v>1170</v>
      </c>
      <c r="M217" s="25">
        <v>2405</v>
      </c>
    </row>
    <row r="218" spans="2:13" ht="21">
      <c r="B218" s="26">
        <v>211</v>
      </c>
      <c r="C218" s="23" t="s">
        <v>1456</v>
      </c>
      <c r="D218" s="24" t="s">
        <v>1457</v>
      </c>
      <c r="E218" s="29" t="s">
        <v>1458</v>
      </c>
      <c r="F218" s="24" t="s">
        <v>1459</v>
      </c>
      <c r="G218" s="54" t="s">
        <v>1449</v>
      </c>
      <c r="H218" s="30">
        <v>19.861</v>
      </c>
      <c r="I218" s="7"/>
      <c r="J218" s="23"/>
      <c r="K218" s="23"/>
      <c r="L218" s="23"/>
      <c r="M218" s="405"/>
    </row>
    <row r="219" spans="2:13" ht="21">
      <c r="B219" s="26">
        <v>212</v>
      </c>
      <c r="C219" s="23" t="s">
        <v>1460</v>
      </c>
      <c r="D219" s="24"/>
      <c r="E219" s="29"/>
      <c r="F219" s="24"/>
      <c r="G219" s="54" t="s">
        <v>1461</v>
      </c>
      <c r="H219" s="30"/>
      <c r="I219" s="7"/>
      <c r="J219" s="23"/>
      <c r="K219" s="23"/>
      <c r="L219" s="23"/>
      <c r="M219" s="405"/>
    </row>
    <row r="220" spans="2:13" ht="24">
      <c r="B220" s="26">
        <v>213</v>
      </c>
      <c r="C220" s="23" t="s">
        <v>1462</v>
      </c>
      <c r="D220" s="24" t="s">
        <v>147</v>
      </c>
      <c r="E220" s="29" t="s">
        <v>1463</v>
      </c>
      <c r="F220" s="24" t="s">
        <v>147</v>
      </c>
      <c r="G220" s="54" t="s">
        <v>1449</v>
      </c>
      <c r="H220" s="30">
        <v>14.6</v>
      </c>
      <c r="I220" s="7"/>
      <c r="J220" s="23"/>
      <c r="K220" s="23"/>
      <c r="L220" s="23"/>
      <c r="M220" s="405"/>
    </row>
    <row r="221" spans="2:13" ht="21">
      <c r="B221" s="26">
        <v>214</v>
      </c>
      <c r="C221" s="23" t="s">
        <v>1464</v>
      </c>
      <c r="D221" s="24" t="s">
        <v>1465</v>
      </c>
      <c r="E221" s="29" t="s">
        <v>147</v>
      </c>
      <c r="F221" s="24" t="s">
        <v>147</v>
      </c>
      <c r="G221" s="54" t="s">
        <v>1449</v>
      </c>
      <c r="H221" s="30">
        <v>8.187333333333333</v>
      </c>
      <c r="I221" s="7"/>
      <c r="J221" s="23"/>
      <c r="K221" s="23"/>
      <c r="L221" s="23"/>
      <c r="M221" s="405"/>
    </row>
    <row r="222" spans="2:13" ht="21">
      <c r="B222" s="26">
        <v>215</v>
      </c>
      <c r="C222" s="23" t="s">
        <v>1466</v>
      </c>
      <c r="D222" s="24"/>
      <c r="E222" s="29" t="s">
        <v>1467</v>
      </c>
      <c r="F222" s="24"/>
      <c r="G222" s="54" t="s">
        <v>1468</v>
      </c>
      <c r="H222" s="52">
        <v>18.379</v>
      </c>
      <c r="I222" s="7"/>
      <c r="J222" s="23"/>
      <c r="K222" s="23"/>
      <c r="L222" s="23"/>
      <c r="M222" s="405"/>
    </row>
    <row r="223" spans="2:13" ht="12">
      <c r="B223" s="26">
        <v>216</v>
      </c>
      <c r="C223" s="23" t="s">
        <v>1469</v>
      </c>
      <c r="D223" s="24"/>
      <c r="E223" s="29"/>
      <c r="F223" s="24"/>
      <c r="G223" s="54"/>
      <c r="H223" s="30"/>
      <c r="I223" s="7"/>
      <c r="J223" s="23"/>
      <c r="K223" s="23"/>
      <c r="L223" s="23"/>
      <c r="M223" s="405"/>
    </row>
    <row r="224" spans="2:13" ht="21">
      <c r="B224" s="26">
        <v>217</v>
      </c>
      <c r="C224" s="23" t="s">
        <v>1470</v>
      </c>
      <c r="D224" s="24" t="s">
        <v>147</v>
      </c>
      <c r="E224" s="29" t="s">
        <v>171</v>
      </c>
      <c r="F224" s="24" t="s">
        <v>147</v>
      </c>
      <c r="G224" s="54" t="s">
        <v>1449</v>
      </c>
      <c r="H224" s="30">
        <v>67.85833333333333</v>
      </c>
      <c r="I224" s="7">
        <v>5471</v>
      </c>
      <c r="J224" s="23" t="s">
        <v>168</v>
      </c>
      <c r="K224" s="24" t="s">
        <v>169</v>
      </c>
      <c r="L224" s="8" t="s">
        <v>1170</v>
      </c>
      <c r="M224" s="25">
        <v>18090</v>
      </c>
    </row>
    <row r="225" spans="2:13" ht="21">
      <c r="B225" s="26">
        <v>218</v>
      </c>
      <c r="C225" s="23" t="s">
        <v>1471</v>
      </c>
      <c r="D225" s="24" t="s">
        <v>1472</v>
      </c>
      <c r="E225" s="29" t="s">
        <v>1473</v>
      </c>
      <c r="F225" s="24" t="s">
        <v>147</v>
      </c>
      <c r="G225" s="54" t="s">
        <v>1449</v>
      </c>
      <c r="H225" s="30">
        <v>46.717999999999996</v>
      </c>
      <c r="I225" s="7"/>
      <c r="J225" s="23"/>
      <c r="K225" s="23"/>
      <c r="L225" s="23"/>
      <c r="M225" s="405"/>
    </row>
    <row r="226" spans="2:13" ht="21">
      <c r="B226" s="26">
        <v>219</v>
      </c>
      <c r="C226" s="23" t="s">
        <v>1474</v>
      </c>
      <c r="D226" s="24" t="s">
        <v>147</v>
      </c>
      <c r="E226" s="29" t="s">
        <v>1475</v>
      </c>
      <c r="F226" s="24" t="s">
        <v>147</v>
      </c>
      <c r="G226" s="54" t="s">
        <v>1449</v>
      </c>
      <c r="H226" s="30">
        <v>65.05633333333333</v>
      </c>
      <c r="I226" s="7"/>
      <c r="J226" s="23"/>
      <c r="K226" s="23"/>
      <c r="L226" s="23"/>
      <c r="M226" s="405"/>
    </row>
    <row r="227" spans="2:13" ht="24">
      <c r="B227" s="26">
        <v>220</v>
      </c>
      <c r="C227" s="23" t="s">
        <v>1476</v>
      </c>
      <c r="D227" s="24" t="s">
        <v>147</v>
      </c>
      <c r="E227" s="29" t="s">
        <v>1477</v>
      </c>
      <c r="F227" s="24" t="s">
        <v>147</v>
      </c>
      <c r="G227" s="54" t="s">
        <v>1449</v>
      </c>
      <c r="H227" s="30">
        <v>53.95533333333333</v>
      </c>
      <c r="I227" s="7"/>
      <c r="J227" s="23"/>
      <c r="K227" s="23"/>
      <c r="L227" s="23"/>
      <c r="M227" s="405"/>
    </row>
    <row r="228" spans="2:13" ht="21">
      <c r="B228" s="26">
        <v>221</v>
      </c>
      <c r="C228" s="23" t="s">
        <v>1478</v>
      </c>
      <c r="D228" s="24"/>
      <c r="E228" s="29" t="s">
        <v>1479</v>
      </c>
      <c r="F228" s="24"/>
      <c r="G228" s="54" t="s">
        <v>1480</v>
      </c>
      <c r="H228" s="52">
        <v>105.106</v>
      </c>
      <c r="I228" s="7"/>
      <c r="J228" s="23"/>
      <c r="K228" s="23"/>
      <c r="L228" s="23"/>
      <c r="M228" s="405"/>
    </row>
    <row r="229" spans="2:13" ht="12">
      <c r="B229" s="26">
        <v>222</v>
      </c>
      <c r="C229" s="23" t="s">
        <v>1481</v>
      </c>
      <c r="D229" s="24"/>
      <c r="E229" s="29"/>
      <c r="F229" s="24"/>
      <c r="G229" s="54"/>
      <c r="H229" s="30"/>
      <c r="I229" s="7"/>
      <c r="J229" s="23"/>
      <c r="K229" s="23"/>
      <c r="L229" s="23"/>
      <c r="M229" s="405"/>
    </row>
    <row r="230" spans="2:13" ht="21">
      <c r="B230" s="26">
        <v>223</v>
      </c>
      <c r="C230" s="23" t="s">
        <v>145</v>
      </c>
      <c r="D230" s="24" t="s">
        <v>146</v>
      </c>
      <c r="E230" s="29" t="s">
        <v>147</v>
      </c>
      <c r="F230" s="24" t="s">
        <v>148</v>
      </c>
      <c r="G230" s="54" t="s">
        <v>1449</v>
      </c>
      <c r="H230" s="30">
        <v>52.03466666666667</v>
      </c>
      <c r="I230" s="7">
        <v>5401</v>
      </c>
      <c r="J230" s="23" t="s">
        <v>142</v>
      </c>
      <c r="K230" s="24" t="s">
        <v>143</v>
      </c>
      <c r="L230" s="8" t="s">
        <v>144</v>
      </c>
      <c r="M230" s="25">
        <v>104343.33333333333</v>
      </c>
    </row>
    <row r="231" spans="2:13" ht="21">
      <c r="B231" s="26">
        <v>224</v>
      </c>
      <c r="C231" s="23" t="s">
        <v>152</v>
      </c>
      <c r="D231" s="24" t="s">
        <v>147</v>
      </c>
      <c r="E231" s="29" t="s">
        <v>153</v>
      </c>
      <c r="F231" s="24" t="s">
        <v>148</v>
      </c>
      <c r="G231" s="54" t="s">
        <v>1449</v>
      </c>
      <c r="H231" s="30">
        <v>14.514000000000001</v>
      </c>
      <c r="I231" s="7"/>
      <c r="J231" s="23"/>
      <c r="K231" s="23"/>
      <c r="L231" s="23"/>
      <c r="M231" s="405"/>
    </row>
    <row r="232" spans="2:13" ht="21">
      <c r="B232" s="26">
        <v>225</v>
      </c>
      <c r="C232" s="23" t="s">
        <v>1482</v>
      </c>
      <c r="D232" s="24" t="s">
        <v>148</v>
      </c>
      <c r="E232" s="29" t="s">
        <v>153</v>
      </c>
      <c r="F232" s="24" t="s">
        <v>148</v>
      </c>
      <c r="G232" s="54" t="s">
        <v>1449</v>
      </c>
      <c r="H232" s="30">
        <v>29.247333333333334</v>
      </c>
      <c r="I232" s="7"/>
      <c r="J232" s="23"/>
      <c r="K232" s="23"/>
      <c r="L232" s="23"/>
      <c r="M232" s="405"/>
    </row>
    <row r="233" spans="2:13" ht="21">
      <c r="B233" s="26">
        <v>226</v>
      </c>
      <c r="C233" s="23" t="s">
        <v>1483</v>
      </c>
      <c r="D233" s="24" t="s">
        <v>1484</v>
      </c>
      <c r="E233" s="29" t="s">
        <v>166</v>
      </c>
      <c r="F233" s="24" t="s">
        <v>148</v>
      </c>
      <c r="G233" s="54" t="s">
        <v>1449</v>
      </c>
      <c r="H233" s="30">
        <v>41.30433333333333</v>
      </c>
      <c r="I233" s="7"/>
      <c r="J233" s="23"/>
      <c r="K233" s="23"/>
      <c r="L233" s="23"/>
      <c r="M233" s="405"/>
    </row>
    <row r="234" spans="2:13" ht="24">
      <c r="B234" s="26">
        <v>227</v>
      </c>
      <c r="C234" s="82" t="s">
        <v>1485</v>
      </c>
      <c r="D234" s="24" t="s">
        <v>148</v>
      </c>
      <c r="E234" s="29" t="s">
        <v>166</v>
      </c>
      <c r="F234" s="24" t="s">
        <v>148</v>
      </c>
      <c r="G234" s="54" t="s">
        <v>1449</v>
      </c>
      <c r="H234" s="30">
        <v>44.51333333333333</v>
      </c>
      <c r="I234" s="7"/>
      <c r="J234" s="23"/>
      <c r="K234" s="23"/>
      <c r="L234" s="23"/>
      <c r="M234" s="405"/>
    </row>
    <row r="235" spans="2:13" ht="12">
      <c r="B235" s="26">
        <v>228</v>
      </c>
      <c r="C235" s="23" t="s">
        <v>1486</v>
      </c>
      <c r="D235" s="24"/>
      <c r="E235" s="29"/>
      <c r="F235" s="24"/>
      <c r="G235" s="54"/>
      <c r="H235" s="30"/>
      <c r="I235" s="7"/>
      <c r="J235" s="23"/>
      <c r="K235" s="23"/>
      <c r="L235" s="23"/>
      <c r="M235" s="405"/>
    </row>
    <row r="236" spans="2:13" ht="12">
      <c r="B236" s="26">
        <v>229</v>
      </c>
      <c r="C236" s="23" t="s">
        <v>179</v>
      </c>
      <c r="D236" s="24" t="s">
        <v>180</v>
      </c>
      <c r="E236" s="29" t="s">
        <v>181</v>
      </c>
      <c r="F236" s="24" t="s">
        <v>182</v>
      </c>
      <c r="G236" s="55" t="s">
        <v>183</v>
      </c>
      <c r="H236" s="30">
        <v>93.104</v>
      </c>
      <c r="I236" s="7">
        <v>5491</v>
      </c>
      <c r="J236" s="23" t="s">
        <v>176</v>
      </c>
      <c r="K236" s="24" t="s">
        <v>177</v>
      </c>
      <c r="L236" s="8" t="s">
        <v>178</v>
      </c>
      <c r="M236" s="406">
        <v>5051</v>
      </c>
    </row>
    <row r="237" spans="2:13" ht="12">
      <c r="B237" s="26">
        <v>230</v>
      </c>
      <c r="C237" s="23" t="s">
        <v>1487</v>
      </c>
      <c r="D237" s="24" t="s">
        <v>1488</v>
      </c>
      <c r="E237" s="29" t="s">
        <v>1489</v>
      </c>
      <c r="F237" s="24" t="s">
        <v>1490</v>
      </c>
      <c r="G237" s="55" t="s">
        <v>526</v>
      </c>
      <c r="H237" s="30">
        <v>68.86233333333332</v>
      </c>
      <c r="I237" s="7"/>
      <c r="J237" s="23"/>
      <c r="K237" s="23"/>
      <c r="L237" s="23"/>
      <c r="M237" s="405"/>
    </row>
    <row r="238" spans="2:13" ht="24">
      <c r="B238" s="26">
        <v>231</v>
      </c>
      <c r="C238" s="23" t="s">
        <v>1491</v>
      </c>
      <c r="D238" s="24"/>
      <c r="E238" s="29"/>
      <c r="F238" s="24"/>
      <c r="G238" s="8"/>
      <c r="H238" s="30"/>
      <c r="I238" s="7"/>
      <c r="J238" s="23"/>
      <c r="K238" s="23"/>
      <c r="L238" s="23"/>
      <c r="M238" s="405"/>
    </row>
    <row r="239" spans="2:13" ht="12">
      <c r="B239" s="26">
        <v>232</v>
      </c>
      <c r="C239" s="23" t="s">
        <v>1492</v>
      </c>
      <c r="D239" s="24"/>
      <c r="E239" s="29"/>
      <c r="F239" s="24"/>
      <c r="G239" s="8"/>
      <c r="H239" s="30"/>
      <c r="I239" s="7"/>
      <c r="J239" s="23"/>
      <c r="K239" s="23"/>
      <c r="L239" s="23"/>
      <c r="M239" s="405"/>
    </row>
    <row r="240" spans="2:13" ht="12">
      <c r="B240" s="26">
        <v>233</v>
      </c>
      <c r="C240" s="23" t="s">
        <v>1493</v>
      </c>
      <c r="D240" s="29" t="s">
        <v>1494</v>
      </c>
      <c r="E240" s="29" t="s">
        <v>1495</v>
      </c>
      <c r="F240" s="24" t="s">
        <v>1496</v>
      </c>
      <c r="G240" s="8" t="s">
        <v>204</v>
      </c>
      <c r="H240" s="30">
        <v>13.581333333333333</v>
      </c>
      <c r="I240" s="7"/>
      <c r="J240" s="23"/>
      <c r="K240" s="23"/>
      <c r="L240" s="23"/>
      <c r="M240" s="405"/>
    </row>
    <row r="241" spans="2:13" ht="12">
      <c r="B241" s="26">
        <v>234</v>
      </c>
      <c r="C241" s="23" t="s">
        <v>1497</v>
      </c>
      <c r="D241" s="29" t="s">
        <v>1498</v>
      </c>
      <c r="E241" s="29" t="s">
        <v>1499</v>
      </c>
      <c r="F241" s="24" t="s">
        <v>1500</v>
      </c>
      <c r="G241" s="8" t="s">
        <v>204</v>
      </c>
      <c r="H241" s="30">
        <v>151.17933333333335</v>
      </c>
      <c r="I241" s="7"/>
      <c r="J241" s="23"/>
      <c r="K241" s="24"/>
      <c r="L241" s="8"/>
      <c r="M241" s="406"/>
    </row>
    <row r="242" spans="2:13" ht="12">
      <c r="B242" s="26">
        <v>235</v>
      </c>
      <c r="C242" s="23" t="s">
        <v>1501</v>
      </c>
      <c r="D242" s="29" t="s">
        <v>1502</v>
      </c>
      <c r="E242" s="29" t="s">
        <v>1503</v>
      </c>
      <c r="F242" s="24" t="s">
        <v>1500</v>
      </c>
      <c r="G242" s="8" t="s">
        <v>204</v>
      </c>
      <c r="H242" s="30">
        <v>19.775666666666666</v>
      </c>
      <c r="I242" s="7"/>
      <c r="J242" s="23"/>
      <c r="K242" s="23"/>
      <c r="L242" s="23"/>
      <c r="M242" s="405"/>
    </row>
    <row r="243" spans="2:13" ht="12">
      <c r="B243" s="26">
        <v>236</v>
      </c>
      <c r="C243" s="23" t="s">
        <v>1504</v>
      </c>
      <c r="D243" s="29" t="s">
        <v>1505</v>
      </c>
      <c r="E243" s="29"/>
      <c r="F243" s="24"/>
      <c r="G243" s="8" t="s">
        <v>204</v>
      </c>
      <c r="H243" s="30">
        <v>7.033</v>
      </c>
      <c r="I243" s="7"/>
      <c r="J243" s="23"/>
      <c r="K243" s="23"/>
      <c r="L243" s="23"/>
      <c r="M243" s="405"/>
    </row>
    <row r="244" spans="2:13" ht="12">
      <c r="B244" s="26">
        <v>237</v>
      </c>
      <c r="C244" s="23" t="s">
        <v>250</v>
      </c>
      <c r="D244" s="29"/>
      <c r="E244" s="29" t="s">
        <v>235</v>
      </c>
      <c r="F244" s="24" t="s">
        <v>236</v>
      </c>
      <c r="G244" s="8" t="s">
        <v>204</v>
      </c>
      <c r="H244" s="30">
        <v>79.75</v>
      </c>
      <c r="I244" s="7">
        <v>5671</v>
      </c>
      <c r="J244" s="23" t="s">
        <v>248</v>
      </c>
      <c r="K244" s="24" t="s">
        <v>249</v>
      </c>
      <c r="L244" s="8" t="s">
        <v>201</v>
      </c>
      <c r="M244" s="406">
        <v>1389</v>
      </c>
    </row>
    <row r="245" spans="2:13" ht="21">
      <c r="B245" s="26">
        <v>238</v>
      </c>
      <c r="C245" s="23" t="s">
        <v>233</v>
      </c>
      <c r="D245" s="29" t="s">
        <v>234</v>
      </c>
      <c r="E245" s="29" t="s">
        <v>235</v>
      </c>
      <c r="F245" s="24" t="s">
        <v>236</v>
      </c>
      <c r="G245" s="8" t="s">
        <v>204</v>
      </c>
      <c r="H245" s="30">
        <v>76.94766666666668</v>
      </c>
      <c r="I245" s="408">
        <v>5621</v>
      </c>
      <c r="J245" s="23" t="s">
        <v>231</v>
      </c>
      <c r="K245" s="24" t="s">
        <v>232</v>
      </c>
      <c r="L245" s="8" t="s">
        <v>201</v>
      </c>
      <c r="M245" s="25">
        <v>2350.3333333333335</v>
      </c>
    </row>
    <row r="246" spans="2:13" ht="32.25">
      <c r="B246" s="26">
        <v>239</v>
      </c>
      <c r="C246" s="23" t="s">
        <v>239</v>
      </c>
      <c r="D246" s="24" t="s">
        <v>240</v>
      </c>
      <c r="E246" s="29"/>
      <c r="F246" s="24"/>
      <c r="G246" s="8" t="s">
        <v>204</v>
      </c>
      <c r="H246" s="52">
        <v>14.867</v>
      </c>
      <c r="I246" s="7">
        <v>5631</v>
      </c>
      <c r="J246" s="23" t="s">
        <v>237</v>
      </c>
      <c r="K246" s="24" t="s">
        <v>238</v>
      </c>
      <c r="L246" s="8" t="s">
        <v>201</v>
      </c>
      <c r="M246" s="406">
        <v>2297.6666666666665</v>
      </c>
    </row>
    <row r="247" spans="2:13" ht="21">
      <c r="B247" s="26">
        <v>240</v>
      </c>
      <c r="C247" s="23" t="s">
        <v>224</v>
      </c>
      <c r="D247" s="24"/>
      <c r="E247" s="29" t="s">
        <v>225</v>
      </c>
      <c r="F247" s="24"/>
      <c r="G247" s="8" t="s">
        <v>204</v>
      </c>
      <c r="H247" s="52">
        <v>142.533</v>
      </c>
      <c r="I247" s="7">
        <v>5601</v>
      </c>
      <c r="J247" s="23" t="s">
        <v>222</v>
      </c>
      <c r="K247" s="24" t="s">
        <v>223</v>
      </c>
      <c r="L247" s="8" t="s">
        <v>201</v>
      </c>
      <c r="M247" s="406">
        <v>11480</v>
      </c>
    </row>
    <row r="248" spans="2:13" ht="21">
      <c r="B248" s="26">
        <v>241</v>
      </c>
      <c r="C248" s="23" t="s">
        <v>244</v>
      </c>
      <c r="D248" s="24"/>
      <c r="E248" s="29" t="s">
        <v>245</v>
      </c>
      <c r="F248" s="24"/>
      <c r="G248" s="8" t="s">
        <v>204</v>
      </c>
      <c r="H248" s="52">
        <v>45</v>
      </c>
      <c r="I248" s="7">
        <v>5641</v>
      </c>
      <c r="J248" s="23" t="s">
        <v>242</v>
      </c>
      <c r="K248" s="24" t="s">
        <v>243</v>
      </c>
      <c r="L248" s="8" t="s">
        <v>201</v>
      </c>
      <c r="M248" s="406">
        <v>2525.6666666666665</v>
      </c>
    </row>
    <row r="249" spans="2:13" ht="12">
      <c r="B249" s="26">
        <v>242</v>
      </c>
      <c r="C249" s="23" t="s">
        <v>1506</v>
      </c>
      <c r="D249" s="24"/>
      <c r="E249" s="29"/>
      <c r="F249" s="24"/>
      <c r="G249" s="8"/>
      <c r="H249" s="30">
        <v>0</v>
      </c>
      <c r="I249" s="7"/>
      <c r="J249" s="23"/>
      <c r="K249" s="23"/>
      <c r="L249" s="23"/>
      <c r="M249" s="405"/>
    </row>
    <row r="250" spans="2:13" ht="21">
      <c r="B250" s="26">
        <v>243</v>
      </c>
      <c r="C250" s="23" t="s">
        <v>213</v>
      </c>
      <c r="D250" s="24" t="s">
        <v>214</v>
      </c>
      <c r="E250" s="29"/>
      <c r="F250" s="24" t="s">
        <v>215</v>
      </c>
      <c r="G250" s="8" t="s">
        <v>204</v>
      </c>
      <c r="H250" s="30">
        <v>4.75</v>
      </c>
      <c r="I250" s="7">
        <v>5541</v>
      </c>
      <c r="J250" s="23" t="s">
        <v>211</v>
      </c>
      <c r="K250" s="24" t="s">
        <v>212</v>
      </c>
      <c r="L250" s="8" t="s">
        <v>201</v>
      </c>
      <c r="M250" s="406">
        <v>434</v>
      </c>
    </row>
    <row r="251" spans="2:13" ht="21">
      <c r="B251" s="26">
        <v>244</v>
      </c>
      <c r="C251" s="23" t="s">
        <v>202</v>
      </c>
      <c r="D251" s="24"/>
      <c r="E251" s="29" t="s">
        <v>203</v>
      </c>
      <c r="F251" s="24"/>
      <c r="G251" s="8" t="s">
        <v>204</v>
      </c>
      <c r="H251" s="30">
        <v>15.7</v>
      </c>
      <c r="I251" s="7">
        <v>5521</v>
      </c>
      <c r="J251" s="23" t="s">
        <v>1507</v>
      </c>
      <c r="K251" s="24" t="s">
        <v>1508</v>
      </c>
      <c r="L251" s="8" t="s">
        <v>201</v>
      </c>
      <c r="M251" s="406">
        <v>817</v>
      </c>
    </row>
    <row r="252" spans="2:13" ht="12">
      <c r="B252" s="26">
        <v>245</v>
      </c>
      <c r="C252" s="23" t="s">
        <v>1509</v>
      </c>
      <c r="D252" s="24"/>
      <c r="E252" s="29"/>
      <c r="F252" s="24"/>
      <c r="G252" s="8"/>
      <c r="H252" s="30">
        <v>0</v>
      </c>
      <c r="I252" s="7"/>
      <c r="J252" s="23"/>
      <c r="K252" s="23"/>
      <c r="L252" s="23"/>
      <c r="M252" s="405"/>
    </row>
    <row r="253" spans="2:13" ht="21">
      <c r="B253" s="26">
        <v>246</v>
      </c>
      <c r="C253" s="23" t="s">
        <v>186</v>
      </c>
      <c r="D253" s="24" t="s">
        <v>187</v>
      </c>
      <c r="E253" s="29" t="s">
        <v>188</v>
      </c>
      <c r="F253" s="24" t="s">
        <v>189</v>
      </c>
      <c r="G253" s="8" t="s">
        <v>190</v>
      </c>
      <c r="H253" s="30">
        <v>21.069666666666667</v>
      </c>
      <c r="I253" s="7">
        <v>5501</v>
      </c>
      <c r="J253" s="23" t="s">
        <v>184</v>
      </c>
      <c r="K253" s="24" t="s">
        <v>185</v>
      </c>
      <c r="L253" s="8" t="s">
        <v>696</v>
      </c>
      <c r="M253" s="406">
        <v>1923.6666666666667</v>
      </c>
    </row>
    <row r="254" spans="2:13" ht="12">
      <c r="B254" s="26">
        <v>247</v>
      </c>
      <c r="C254" s="23" t="s">
        <v>1510</v>
      </c>
      <c r="D254" s="24"/>
      <c r="E254" s="29"/>
      <c r="F254" s="24"/>
      <c r="G254" s="8"/>
      <c r="H254" s="30">
        <v>0</v>
      </c>
      <c r="I254" s="7"/>
      <c r="J254" s="23"/>
      <c r="K254" s="23"/>
      <c r="L254" s="23"/>
      <c r="M254" s="405"/>
    </row>
    <row r="255" spans="2:13" ht="12">
      <c r="B255" s="26">
        <v>248</v>
      </c>
      <c r="C255" s="23" t="s">
        <v>1511</v>
      </c>
      <c r="D255" s="24" t="s">
        <v>194</v>
      </c>
      <c r="E255" s="29" t="s">
        <v>195</v>
      </c>
      <c r="F255" s="24" t="s">
        <v>196</v>
      </c>
      <c r="G255" s="8" t="s">
        <v>871</v>
      </c>
      <c r="H255" s="30">
        <v>105.75833333333333</v>
      </c>
      <c r="I255" s="7">
        <v>5511</v>
      </c>
      <c r="J255" s="23" t="s">
        <v>191</v>
      </c>
      <c r="K255" s="24" t="s">
        <v>192</v>
      </c>
      <c r="L255" s="8" t="s">
        <v>674</v>
      </c>
      <c r="M255" s="406">
        <v>4974.333333333333</v>
      </c>
    </row>
    <row r="256" spans="2:13" ht="12">
      <c r="B256" s="26">
        <v>249</v>
      </c>
      <c r="C256" s="23" t="s">
        <v>1512</v>
      </c>
      <c r="D256" s="24" t="s">
        <v>1513</v>
      </c>
      <c r="E256" s="29" t="s">
        <v>1514</v>
      </c>
      <c r="F256" s="24" t="s">
        <v>1515</v>
      </c>
      <c r="G256" s="8" t="s">
        <v>1140</v>
      </c>
      <c r="H256" s="30">
        <v>27.40833333333333</v>
      </c>
      <c r="I256" s="7"/>
      <c r="J256" s="23"/>
      <c r="K256" s="23"/>
      <c r="L256" s="23"/>
      <c r="M256" s="405"/>
    </row>
    <row r="257" spans="2:13" ht="12">
      <c r="B257" s="26">
        <v>250</v>
      </c>
      <c r="C257" s="23" t="s">
        <v>1516</v>
      </c>
      <c r="D257" s="24" t="s">
        <v>1517</v>
      </c>
      <c r="E257" s="29" t="s">
        <v>1518</v>
      </c>
      <c r="F257" s="24" t="s">
        <v>1519</v>
      </c>
      <c r="G257" s="8" t="s">
        <v>204</v>
      </c>
      <c r="H257" s="30">
        <v>58.22833333333333</v>
      </c>
      <c r="I257" s="7"/>
      <c r="J257" s="23"/>
      <c r="K257" s="23"/>
      <c r="L257" s="23"/>
      <c r="M257" s="405"/>
    </row>
    <row r="258" spans="2:13" ht="21">
      <c r="B258" s="26">
        <v>251</v>
      </c>
      <c r="C258" s="23" t="s">
        <v>1520</v>
      </c>
      <c r="D258" s="24" t="s">
        <v>2347</v>
      </c>
      <c r="E258" s="29" t="s">
        <v>2348</v>
      </c>
      <c r="F258" s="24" t="s">
        <v>2349</v>
      </c>
      <c r="G258" s="8" t="s">
        <v>871</v>
      </c>
      <c r="H258" s="30">
        <v>5.802666666666667</v>
      </c>
      <c r="I258" s="7">
        <v>4361</v>
      </c>
      <c r="J258" s="23" t="s">
        <v>2344</v>
      </c>
      <c r="K258" s="24" t="s">
        <v>2345</v>
      </c>
      <c r="L258" s="8" t="s">
        <v>993</v>
      </c>
      <c r="M258" s="406">
        <v>306.6666666666667</v>
      </c>
    </row>
    <row r="259" spans="2:13" ht="32.25">
      <c r="B259" s="26">
        <v>252</v>
      </c>
      <c r="C259" s="23" t="s">
        <v>90</v>
      </c>
      <c r="D259" s="24" t="s">
        <v>91</v>
      </c>
      <c r="E259" s="29" t="s">
        <v>92</v>
      </c>
      <c r="F259" s="24"/>
      <c r="G259" s="8" t="s">
        <v>1140</v>
      </c>
      <c r="H259" s="30">
        <v>9.4855</v>
      </c>
      <c r="I259" s="7">
        <v>5212</v>
      </c>
      <c r="J259" s="23" t="s">
        <v>1521</v>
      </c>
      <c r="K259" s="24" t="s">
        <v>1522</v>
      </c>
      <c r="L259" s="8" t="s">
        <v>993</v>
      </c>
      <c r="M259" s="25">
        <v>6771.333333333333</v>
      </c>
    </row>
    <row r="260" spans="2:13" ht="21">
      <c r="B260" s="26">
        <v>253</v>
      </c>
      <c r="C260" s="23" t="s">
        <v>119</v>
      </c>
      <c r="D260" s="24"/>
      <c r="E260" s="29" t="s">
        <v>120</v>
      </c>
      <c r="F260" s="24"/>
      <c r="G260" s="8" t="s">
        <v>1140</v>
      </c>
      <c r="H260" s="52">
        <v>32.675</v>
      </c>
      <c r="I260" s="7">
        <v>5301</v>
      </c>
      <c r="J260" s="23" t="s">
        <v>1523</v>
      </c>
      <c r="K260" s="24" t="s">
        <v>1524</v>
      </c>
      <c r="L260" s="8" t="s">
        <v>993</v>
      </c>
      <c r="M260" s="406">
        <v>662.6666666666666</v>
      </c>
    </row>
    <row r="261" spans="2:13" ht="12">
      <c r="B261" s="26">
        <v>254</v>
      </c>
      <c r="C261" s="23" t="s">
        <v>2289</v>
      </c>
      <c r="D261" s="24" t="s">
        <v>2290</v>
      </c>
      <c r="E261" s="29"/>
      <c r="F261" s="24"/>
      <c r="G261" s="8" t="s">
        <v>2291</v>
      </c>
      <c r="H261" s="52">
        <v>22.4</v>
      </c>
      <c r="I261" s="7">
        <v>4261</v>
      </c>
      <c r="J261" s="23" t="s">
        <v>2286</v>
      </c>
      <c r="K261" s="24" t="s">
        <v>2287</v>
      </c>
      <c r="L261" s="8" t="s">
        <v>2288</v>
      </c>
      <c r="M261" s="406">
        <v>7056</v>
      </c>
    </row>
    <row r="262" spans="2:13" ht="12">
      <c r="B262" s="26">
        <v>255</v>
      </c>
      <c r="C262" s="23" t="s">
        <v>1525</v>
      </c>
      <c r="D262" s="24"/>
      <c r="E262" s="29"/>
      <c r="F262" s="24"/>
      <c r="G262" s="8"/>
      <c r="H262" s="30"/>
      <c r="I262" s="7"/>
      <c r="J262" s="23"/>
      <c r="K262" s="23"/>
      <c r="L262" s="23"/>
      <c r="M262" s="405"/>
    </row>
    <row r="263" spans="2:13" ht="12">
      <c r="B263" s="26">
        <v>256</v>
      </c>
      <c r="C263" s="23" t="s">
        <v>1526</v>
      </c>
      <c r="D263" s="24"/>
      <c r="E263" s="29"/>
      <c r="F263" s="24"/>
      <c r="G263" s="8"/>
      <c r="H263" s="30"/>
      <c r="I263" s="7"/>
      <c r="J263" s="23"/>
      <c r="K263" s="23"/>
      <c r="L263" s="23"/>
      <c r="M263" s="405"/>
    </row>
    <row r="264" spans="2:13" ht="12">
      <c r="B264" s="26">
        <v>257</v>
      </c>
      <c r="C264" s="23" t="s">
        <v>1527</v>
      </c>
      <c r="D264" s="24"/>
      <c r="E264" s="29"/>
      <c r="F264" s="24"/>
      <c r="G264" s="8"/>
      <c r="H264" s="30"/>
      <c r="I264" s="7"/>
      <c r="J264" s="23"/>
      <c r="K264" s="23"/>
      <c r="L264" s="23"/>
      <c r="M264" s="405"/>
    </row>
    <row r="265" spans="2:13" ht="54">
      <c r="B265" s="26">
        <v>258</v>
      </c>
      <c r="C265" s="23" t="s">
        <v>17</v>
      </c>
      <c r="D265" s="24" t="s">
        <v>18</v>
      </c>
      <c r="E265" s="29" t="s">
        <v>19</v>
      </c>
      <c r="F265" s="24" t="s">
        <v>20</v>
      </c>
      <c r="G265" s="8" t="s">
        <v>21</v>
      </c>
      <c r="H265" s="30">
        <v>4153.027666666666</v>
      </c>
      <c r="I265" s="7">
        <v>4092</v>
      </c>
      <c r="J265" s="23" t="s">
        <v>14</v>
      </c>
      <c r="K265" s="24" t="s">
        <v>15</v>
      </c>
      <c r="L265" s="8" t="s">
        <v>16</v>
      </c>
      <c r="M265" s="25">
        <v>68220</v>
      </c>
    </row>
    <row r="266" spans="2:13" ht="42.75">
      <c r="B266" s="26">
        <v>259</v>
      </c>
      <c r="C266" s="23" t="s">
        <v>5</v>
      </c>
      <c r="D266" s="24" t="s">
        <v>6</v>
      </c>
      <c r="E266" s="29" t="s">
        <v>7</v>
      </c>
      <c r="F266" s="24" t="s">
        <v>8</v>
      </c>
      <c r="G266" s="8" t="s">
        <v>629</v>
      </c>
      <c r="H266" s="30">
        <v>655.0276666666667</v>
      </c>
      <c r="I266" s="7">
        <v>4082</v>
      </c>
      <c r="J266" s="23" t="s">
        <v>3</v>
      </c>
      <c r="K266" s="24" t="s">
        <v>4</v>
      </c>
      <c r="L266" s="8" t="s">
        <v>674</v>
      </c>
      <c r="M266" s="406">
        <v>114666.66666666667</v>
      </c>
    </row>
    <row r="267" spans="2:13" ht="12">
      <c r="B267" s="26">
        <v>260</v>
      </c>
      <c r="C267" s="23" t="s">
        <v>1528</v>
      </c>
      <c r="D267" s="24" t="s">
        <v>1529</v>
      </c>
      <c r="E267" s="29" t="s">
        <v>1530</v>
      </c>
      <c r="F267" s="24" t="s">
        <v>1531</v>
      </c>
      <c r="G267" s="8" t="s">
        <v>1256</v>
      </c>
      <c r="H267" s="30">
        <v>360.01399999999995</v>
      </c>
      <c r="I267" s="7"/>
      <c r="J267" s="23"/>
      <c r="K267" s="23"/>
      <c r="L267" s="23"/>
      <c r="M267" s="405"/>
    </row>
    <row r="268" spans="2:13" ht="12">
      <c r="B268" s="26">
        <v>261</v>
      </c>
      <c r="C268" s="23" t="s">
        <v>1532</v>
      </c>
      <c r="D268" s="24" t="s">
        <v>1533</v>
      </c>
      <c r="E268" s="29" t="s">
        <v>1534</v>
      </c>
      <c r="F268" s="24" t="s">
        <v>1535</v>
      </c>
      <c r="G268" s="8" t="s">
        <v>629</v>
      </c>
      <c r="H268" s="30">
        <v>851.9259999999999</v>
      </c>
      <c r="I268" s="7"/>
      <c r="J268" s="23"/>
      <c r="K268" s="23"/>
      <c r="L268" s="23"/>
      <c r="M268" s="405"/>
    </row>
    <row r="269" spans="2:13" ht="42.75">
      <c r="B269" s="26">
        <v>262</v>
      </c>
      <c r="C269" s="23" t="s">
        <v>1536</v>
      </c>
      <c r="D269" s="24" t="s">
        <v>2269</v>
      </c>
      <c r="E269" s="29" t="s">
        <v>2270</v>
      </c>
      <c r="F269" s="24" t="s">
        <v>2271</v>
      </c>
      <c r="G269" s="8" t="s">
        <v>629</v>
      </c>
      <c r="H269" s="30">
        <v>663.1916666666667</v>
      </c>
      <c r="I269" s="7">
        <v>4201</v>
      </c>
      <c r="J269" s="23" t="s">
        <v>2266</v>
      </c>
      <c r="K269" s="24" t="s">
        <v>2267</v>
      </c>
      <c r="L269" s="8" t="s">
        <v>1129</v>
      </c>
      <c r="M269" s="25">
        <v>67726.66666666667</v>
      </c>
    </row>
    <row r="270" spans="2:13" ht="12">
      <c r="B270" s="26">
        <v>263</v>
      </c>
      <c r="C270" s="23" t="s">
        <v>1537</v>
      </c>
      <c r="D270" s="24"/>
      <c r="E270" s="29" t="s">
        <v>1538</v>
      </c>
      <c r="F270" s="24"/>
      <c r="G270" s="8" t="s">
        <v>1539</v>
      </c>
      <c r="H270" s="52">
        <v>79.411</v>
      </c>
      <c r="I270" s="7"/>
      <c r="J270" s="23"/>
      <c r="K270" s="23"/>
      <c r="L270" s="23"/>
      <c r="M270" s="405"/>
    </row>
    <row r="271" spans="2:13" ht="12">
      <c r="B271" s="26">
        <v>264</v>
      </c>
      <c r="C271" s="23" t="s">
        <v>1540</v>
      </c>
      <c r="D271" s="24"/>
      <c r="E271" s="29"/>
      <c r="F271" s="24"/>
      <c r="G271" s="8"/>
      <c r="H271" s="30"/>
      <c r="I271" s="7"/>
      <c r="J271" s="23"/>
      <c r="K271" s="23"/>
      <c r="L271" s="23"/>
      <c r="M271" s="405"/>
    </row>
    <row r="272" spans="2:13" ht="21">
      <c r="B272" s="26">
        <v>265</v>
      </c>
      <c r="C272" s="23" t="s">
        <v>1541</v>
      </c>
      <c r="D272" s="24" t="s">
        <v>1288</v>
      </c>
      <c r="E272" s="29" t="s">
        <v>1542</v>
      </c>
      <c r="F272" s="24" t="s">
        <v>1255</v>
      </c>
      <c r="G272" s="8" t="s">
        <v>1256</v>
      </c>
      <c r="H272" s="30">
        <v>371.4166666666667</v>
      </c>
      <c r="I272" s="7">
        <v>4051</v>
      </c>
      <c r="J272" s="23" t="s">
        <v>1285</v>
      </c>
      <c r="K272" s="24" t="s">
        <v>1286</v>
      </c>
      <c r="L272" s="8" t="s">
        <v>1129</v>
      </c>
      <c r="M272" s="406">
        <v>104216.66666666667</v>
      </c>
    </row>
    <row r="273" spans="2:13" ht="21">
      <c r="B273" s="26">
        <v>266</v>
      </c>
      <c r="C273" s="23" t="s">
        <v>1543</v>
      </c>
      <c r="D273" s="24" t="s">
        <v>1281</v>
      </c>
      <c r="E273" s="29" t="s">
        <v>1282</v>
      </c>
      <c r="F273" s="24" t="s">
        <v>1283</v>
      </c>
      <c r="G273" s="8" t="s">
        <v>1256</v>
      </c>
      <c r="H273" s="30">
        <v>1822.56</v>
      </c>
      <c r="I273" s="7">
        <v>4041</v>
      </c>
      <c r="J273" s="23" t="s">
        <v>1278</v>
      </c>
      <c r="K273" s="24" t="s">
        <v>1279</v>
      </c>
      <c r="L273" s="8" t="s">
        <v>1129</v>
      </c>
      <c r="M273" s="25">
        <v>40240</v>
      </c>
    </row>
    <row r="274" spans="2:13" ht="21">
      <c r="B274" s="26">
        <v>266</v>
      </c>
      <c r="C274" s="23" t="s">
        <v>1544</v>
      </c>
      <c r="D274" s="24" t="s">
        <v>1281</v>
      </c>
      <c r="E274" s="29" t="s">
        <v>1282</v>
      </c>
      <c r="F274" s="24" t="s">
        <v>1283</v>
      </c>
      <c r="G274" s="8" t="s">
        <v>1256</v>
      </c>
      <c r="H274" s="30">
        <v>1822.56</v>
      </c>
      <c r="I274" s="7">
        <v>4042</v>
      </c>
      <c r="J274" s="23" t="s">
        <v>1278</v>
      </c>
      <c r="K274" s="24" t="s">
        <v>1284</v>
      </c>
      <c r="L274" s="8" t="s">
        <v>1129</v>
      </c>
      <c r="M274" s="406">
        <v>66343.33333333333</v>
      </c>
    </row>
    <row r="275" spans="2:13" ht="21">
      <c r="B275" s="26">
        <v>267</v>
      </c>
      <c r="C275" s="23" t="s">
        <v>1294</v>
      </c>
      <c r="D275" s="24" t="s">
        <v>1295</v>
      </c>
      <c r="E275" s="29" t="s">
        <v>1296</v>
      </c>
      <c r="F275" s="24" t="s">
        <v>1297</v>
      </c>
      <c r="G275" s="8" t="s">
        <v>1256</v>
      </c>
      <c r="H275" s="30">
        <v>325.537</v>
      </c>
      <c r="I275" s="7">
        <v>4062</v>
      </c>
      <c r="J275" s="23" t="s">
        <v>1292</v>
      </c>
      <c r="K275" s="24" t="s">
        <v>1293</v>
      </c>
      <c r="L275" s="8" t="s">
        <v>1129</v>
      </c>
      <c r="M275" s="406">
        <v>8684</v>
      </c>
    </row>
    <row r="276" spans="2:13" ht="21">
      <c r="B276" s="26">
        <v>268</v>
      </c>
      <c r="C276" s="23" t="s">
        <v>1269</v>
      </c>
      <c r="D276" s="24" t="s">
        <v>1270</v>
      </c>
      <c r="E276" s="29" t="s">
        <v>1271</v>
      </c>
      <c r="F276" s="24" t="s">
        <v>1272</v>
      </c>
      <c r="G276" s="8" t="s">
        <v>1256</v>
      </c>
      <c r="H276" s="30">
        <v>2460.972</v>
      </c>
      <c r="I276" s="7">
        <v>4021</v>
      </c>
      <c r="J276" s="23" t="s">
        <v>1267</v>
      </c>
      <c r="K276" s="24" t="s">
        <v>1268</v>
      </c>
      <c r="L276" s="8" t="s">
        <v>1129</v>
      </c>
      <c r="M276" s="406">
        <v>228073.33333333334</v>
      </c>
    </row>
    <row r="277" spans="2:13" ht="12">
      <c r="B277" s="26">
        <v>269</v>
      </c>
      <c r="C277" s="23" t="s">
        <v>1545</v>
      </c>
      <c r="D277" s="24" t="s">
        <v>1546</v>
      </c>
      <c r="E277" s="29" t="s">
        <v>1547</v>
      </c>
      <c r="F277" s="24" t="s">
        <v>1548</v>
      </c>
      <c r="G277" s="8" t="s">
        <v>1256</v>
      </c>
      <c r="H277" s="30">
        <v>1720.4443333333336</v>
      </c>
      <c r="I277" s="7"/>
      <c r="J277" s="23"/>
      <c r="K277" s="23"/>
      <c r="L277" s="23"/>
      <c r="M277" s="405"/>
    </row>
    <row r="278" spans="2:13" ht="21">
      <c r="B278" s="26">
        <v>270</v>
      </c>
      <c r="C278" s="23" t="s">
        <v>1274</v>
      </c>
      <c r="D278" s="24" t="s">
        <v>1275</v>
      </c>
      <c r="E278" s="29" t="s">
        <v>1276</v>
      </c>
      <c r="F278" s="24" t="s">
        <v>1277</v>
      </c>
      <c r="G278" s="8" t="s">
        <v>1256</v>
      </c>
      <c r="H278" s="30">
        <v>417.285</v>
      </c>
      <c r="I278" s="7">
        <v>4032</v>
      </c>
      <c r="J278" s="23" t="s">
        <v>1273</v>
      </c>
      <c r="K278" s="24" t="s">
        <v>3294</v>
      </c>
      <c r="L278" s="8" t="s">
        <v>1129</v>
      </c>
      <c r="M278" s="406">
        <v>30160</v>
      </c>
    </row>
    <row r="279" spans="2:13" ht="21">
      <c r="B279" s="26">
        <v>271</v>
      </c>
      <c r="C279" s="23" t="s">
        <v>1247</v>
      </c>
      <c r="D279" s="24" t="s">
        <v>1248</v>
      </c>
      <c r="E279" s="29" t="s">
        <v>1248</v>
      </c>
      <c r="F279" s="24" t="s">
        <v>1249</v>
      </c>
      <c r="G279" s="8" t="s">
        <v>629</v>
      </c>
      <c r="H279" s="30">
        <v>157.97233333333335</v>
      </c>
      <c r="I279" s="7">
        <v>4002</v>
      </c>
      <c r="J279" s="23" t="s">
        <v>1245</v>
      </c>
      <c r="K279" s="24" t="s">
        <v>1246</v>
      </c>
      <c r="L279" s="8" t="s">
        <v>1129</v>
      </c>
      <c r="M279" s="406">
        <v>17026.666666666668</v>
      </c>
    </row>
    <row r="280" spans="2:13" ht="21">
      <c r="B280" s="26">
        <v>272</v>
      </c>
      <c r="C280" s="23" t="s">
        <v>1549</v>
      </c>
      <c r="D280" s="24" t="s">
        <v>1550</v>
      </c>
      <c r="E280" s="29" t="s">
        <v>1551</v>
      </c>
      <c r="F280" s="24" t="s">
        <v>1550</v>
      </c>
      <c r="G280" s="8" t="s">
        <v>629</v>
      </c>
      <c r="H280" s="30">
        <v>70.09166666666667</v>
      </c>
      <c r="I280" s="7"/>
      <c r="J280" s="23"/>
      <c r="K280" s="23"/>
      <c r="L280" s="23"/>
      <c r="M280" s="405"/>
    </row>
    <row r="281" spans="2:13" ht="21">
      <c r="B281" s="26">
        <v>273</v>
      </c>
      <c r="C281" s="23" t="s">
        <v>1552</v>
      </c>
      <c r="D281" s="24" t="s">
        <v>1253</v>
      </c>
      <c r="E281" s="29" t="s">
        <v>1254</v>
      </c>
      <c r="F281" s="24" t="s">
        <v>1255</v>
      </c>
      <c r="G281" s="8" t="s">
        <v>1256</v>
      </c>
      <c r="H281" s="30">
        <v>467.9166666666667</v>
      </c>
      <c r="I281" s="7">
        <v>4003</v>
      </c>
      <c r="J281" s="23" t="s">
        <v>1250</v>
      </c>
      <c r="K281" s="24" t="s">
        <v>1553</v>
      </c>
      <c r="L281" s="8" t="s">
        <v>1129</v>
      </c>
      <c r="M281" s="25">
        <v>60013.333333333336</v>
      </c>
    </row>
    <row r="282" spans="2:13" ht="42.75">
      <c r="B282" s="26">
        <v>274</v>
      </c>
      <c r="C282" s="23" t="s">
        <v>1554</v>
      </c>
      <c r="D282" s="24" t="s">
        <v>1301</v>
      </c>
      <c r="E282" s="29" t="s">
        <v>1555</v>
      </c>
      <c r="F282" s="24" t="s">
        <v>1556</v>
      </c>
      <c r="G282" s="8" t="s">
        <v>1256</v>
      </c>
      <c r="H282" s="30">
        <v>5783.777666666666</v>
      </c>
      <c r="I282" s="7">
        <v>4063</v>
      </c>
      <c r="J282" s="23" t="s">
        <v>1298</v>
      </c>
      <c r="K282" s="24" t="s">
        <v>1299</v>
      </c>
      <c r="L282" s="8" t="s">
        <v>1129</v>
      </c>
      <c r="M282" s="406">
        <v>63620</v>
      </c>
    </row>
    <row r="283" spans="2:13" ht="12">
      <c r="B283" s="26">
        <v>275</v>
      </c>
      <c r="C283" s="23" t="s">
        <v>1263</v>
      </c>
      <c r="D283" s="24" t="s">
        <v>1264</v>
      </c>
      <c r="E283" s="29" t="s">
        <v>1265</v>
      </c>
      <c r="F283" s="24" t="s">
        <v>1266</v>
      </c>
      <c r="G283" s="8" t="s">
        <v>1256</v>
      </c>
      <c r="H283" s="30">
        <v>836.9720000000001</v>
      </c>
      <c r="I283" s="7"/>
      <c r="J283" s="23"/>
      <c r="K283" s="23"/>
      <c r="L283" s="23"/>
      <c r="M283" s="405"/>
    </row>
    <row r="284" spans="2:13" ht="12">
      <c r="B284" s="26">
        <v>276</v>
      </c>
      <c r="C284" s="23" t="s">
        <v>1557</v>
      </c>
      <c r="D284" s="24" t="s">
        <v>1558</v>
      </c>
      <c r="E284" s="29" t="s">
        <v>1559</v>
      </c>
      <c r="F284" s="24" t="s">
        <v>1560</v>
      </c>
      <c r="G284" s="8" t="s">
        <v>629</v>
      </c>
      <c r="H284" s="30">
        <v>44.06666666666666</v>
      </c>
      <c r="I284" s="7"/>
      <c r="J284" s="23"/>
      <c r="K284" s="23"/>
      <c r="L284" s="23"/>
      <c r="M284" s="405"/>
    </row>
    <row r="285" spans="2:13" ht="12">
      <c r="B285" s="26">
        <v>277</v>
      </c>
      <c r="C285" s="23" t="s">
        <v>1561</v>
      </c>
      <c r="D285" s="24"/>
      <c r="E285" s="29"/>
      <c r="F285" s="24"/>
      <c r="G285" s="8"/>
      <c r="H285" s="30"/>
      <c r="I285" s="7"/>
      <c r="J285" s="23"/>
      <c r="K285" s="23"/>
      <c r="L285" s="23"/>
      <c r="M285" s="405"/>
    </row>
    <row r="286" spans="2:13" ht="42.75">
      <c r="B286" s="26">
        <v>278</v>
      </c>
      <c r="C286" s="23" t="s">
        <v>1562</v>
      </c>
      <c r="D286" s="24" t="s">
        <v>2263</v>
      </c>
      <c r="E286" s="29" t="s">
        <v>2264</v>
      </c>
      <c r="F286" s="24" t="s">
        <v>1139</v>
      </c>
      <c r="G286" s="8" t="s">
        <v>2265</v>
      </c>
      <c r="H286" s="30">
        <v>198.537</v>
      </c>
      <c r="I286" s="7">
        <v>4141</v>
      </c>
      <c r="J286" s="23" t="s">
        <v>2260</v>
      </c>
      <c r="K286" s="24" t="s">
        <v>2261</v>
      </c>
      <c r="L286" s="8" t="s">
        <v>993</v>
      </c>
      <c r="M286" s="406">
        <v>4608</v>
      </c>
    </row>
    <row r="287" spans="2:13" ht="12">
      <c r="B287" s="26">
        <v>279</v>
      </c>
      <c r="C287" s="23" t="s">
        <v>1563</v>
      </c>
      <c r="D287" s="24" t="s">
        <v>1564</v>
      </c>
      <c r="E287" s="29" t="s">
        <v>2409</v>
      </c>
      <c r="F287" s="24" t="s">
        <v>1139</v>
      </c>
      <c r="G287" s="8" t="s">
        <v>1140</v>
      </c>
      <c r="H287" s="30">
        <v>30.527666666666665</v>
      </c>
      <c r="I287" s="7"/>
      <c r="J287" s="23"/>
      <c r="K287" s="23"/>
      <c r="L287" s="23"/>
      <c r="M287" s="405"/>
    </row>
    <row r="288" spans="2:13" ht="12">
      <c r="B288" s="26">
        <v>280</v>
      </c>
      <c r="C288" s="23" t="s">
        <v>1565</v>
      </c>
      <c r="D288" s="24" t="s">
        <v>1566</v>
      </c>
      <c r="E288" s="29"/>
      <c r="F288" s="24" t="s">
        <v>1567</v>
      </c>
      <c r="G288" s="8" t="s">
        <v>629</v>
      </c>
      <c r="H288" s="30">
        <v>51.666666666666664</v>
      </c>
      <c r="I288" s="7"/>
      <c r="J288" s="23"/>
      <c r="K288" s="23"/>
      <c r="L288" s="23"/>
      <c r="M288" s="405"/>
    </row>
    <row r="289" spans="2:13" ht="42.75">
      <c r="B289" s="26">
        <v>281</v>
      </c>
      <c r="C289" s="23" t="s">
        <v>1568</v>
      </c>
      <c r="D289" s="24" t="s">
        <v>30</v>
      </c>
      <c r="E289" s="29" t="s">
        <v>31</v>
      </c>
      <c r="F289" s="24" t="s">
        <v>30</v>
      </c>
      <c r="G289" s="9" t="s">
        <v>2254</v>
      </c>
      <c r="H289" s="30">
        <v>59.77766666666667</v>
      </c>
      <c r="I289" s="7">
        <v>4121</v>
      </c>
      <c r="J289" s="23" t="s">
        <v>26</v>
      </c>
      <c r="K289" s="24" t="s">
        <v>27</v>
      </c>
      <c r="L289" s="8" t="s">
        <v>28</v>
      </c>
      <c r="M289" s="406">
        <v>4658.333333333333</v>
      </c>
    </row>
    <row r="290" spans="2:13" ht="12">
      <c r="B290" s="26">
        <v>282</v>
      </c>
      <c r="C290" s="23" t="s">
        <v>1569</v>
      </c>
      <c r="D290" s="24"/>
      <c r="E290" s="29"/>
      <c r="F290" s="24"/>
      <c r="G290" s="8"/>
      <c r="H290" s="30"/>
      <c r="I290" s="7"/>
      <c r="J290" s="23"/>
      <c r="K290" s="23"/>
      <c r="L290" s="23"/>
      <c r="M290" s="405"/>
    </row>
    <row r="291" spans="2:13" ht="32.25">
      <c r="B291" s="26">
        <v>283</v>
      </c>
      <c r="C291" s="23" t="s">
        <v>2276</v>
      </c>
      <c r="D291" s="24" t="s">
        <v>2277</v>
      </c>
      <c r="E291" s="29" t="s">
        <v>2278</v>
      </c>
      <c r="F291" s="24" t="s">
        <v>2279</v>
      </c>
      <c r="G291" s="8" t="s">
        <v>1140</v>
      </c>
      <c r="H291" s="30">
        <v>292.3333333333333</v>
      </c>
      <c r="I291" s="7">
        <v>4231</v>
      </c>
      <c r="J291" s="23" t="s">
        <v>2274</v>
      </c>
      <c r="K291" s="24" t="s">
        <v>1570</v>
      </c>
      <c r="L291" s="8" t="s">
        <v>993</v>
      </c>
      <c r="M291" s="406">
        <v>6055.666666666667</v>
      </c>
    </row>
    <row r="292" spans="2:13" ht="21">
      <c r="B292" s="26">
        <v>284</v>
      </c>
      <c r="C292" s="23" t="s">
        <v>1571</v>
      </c>
      <c r="D292" s="24" t="s">
        <v>2283</v>
      </c>
      <c r="E292" s="29" t="s">
        <v>2284</v>
      </c>
      <c r="F292" s="24" t="s">
        <v>2285</v>
      </c>
      <c r="G292" s="8" t="s">
        <v>1140</v>
      </c>
      <c r="H292" s="30">
        <v>69.57966666666668</v>
      </c>
      <c r="I292" s="7">
        <v>4251</v>
      </c>
      <c r="J292" s="23" t="s">
        <v>2280</v>
      </c>
      <c r="K292" s="24" t="s">
        <v>2281</v>
      </c>
      <c r="L292" s="8" t="s">
        <v>993</v>
      </c>
      <c r="M292" s="406">
        <v>2278</v>
      </c>
    </row>
    <row r="293" spans="2:13" ht="12">
      <c r="B293" s="26">
        <v>285</v>
      </c>
      <c r="C293" s="23" t="s">
        <v>1572</v>
      </c>
      <c r="D293" s="24" t="s">
        <v>1573</v>
      </c>
      <c r="E293" s="29" t="s">
        <v>1573</v>
      </c>
      <c r="F293" s="24" t="s">
        <v>1573</v>
      </c>
      <c r="G293" s="8" t="s">
        <v>1140</v>
      </c>
      <c r="H293" s="30">
        <v>57.63633333333333</v>
      </c>
      <c r="I293" s="7"/>
      <c r="J293" s="23"/>
      <c r="K293" s="23"/>
      <c r="L293" s="23"/>
      <c r="M293" s="405"/>
    </row>
    <row r="294" spans="2:13" ht="21">
      <c r="B294" s="26">
        <v>286</v>
      </c>
      <c r="C294" s="23" t="s">
        <v>1574</v>
      </c>
      <c r="D294" s="24" t="s">
        <v>1575</v>
      </c>
      <c r="E294" s="29" t="s">
        <v>1576</v>
      </c>
      <c r="F294" s="24" t="s">
        <v>1577</v>
      </c>
      <c r="G294" s="8" t="s">
        <v>1140</v>
      </c>
      <c r="H294" s="30">
        <v>220.99300000000002</v>
      </c>
      <c r="I294" s="7"/>
      <c r="J294" s="23"/>
      <c r="K294" s="23"/>
      <c r="L294" s="23"/>
      <c r="M294" s="405"/>
    </row>
    <row r="295" spans="2:13" ht="12">
      <c r="B295" s="26">
        <v>287</v>
      </c>
      <c r="C295" s="23" t="s">
        <v>1578</v>
      </c>
      <c r="D295" s="24" t="s">
        <v>1579</v>
      </c>
      <c r="E295" s="29" t="s">
        <v>1580</v>
      </c>
      <c r="F295" s="24" t="s">
        <v>1579</v>
      </c>
      <c r="G295" s="8" t="s">
        <v>1581</v>
      </c>
      <c r="H295" s="30">
        <v>55.805</v>
      </c>
      <c r="I295" s="7"/>
      <c r="J295" s="23"/>
      <c r="K295" s="23"/>
      <c r="L295" s="23"/>
      <c r="M295" s="405"/>
    </row>
    <row r="296" spans="2:13" ht="21">
      <c r="B296" s="26">
        <v>288</v>
      </c>
      <c r="C296" s="23" t="s">
        <v>2408</v>
      </c>
      <c r="D296" s="24"/>
      <c r="E296" s="29" t="s">
        <v>2409</v>
      </c>
      <c r="F296" s="24"/>
      <c r="G296" s="8" t="s">
        <v>1140</v>
      </c>
      <c r="H296" s="52">
        <v>50.334</v>
      </c>
      <c r="I296" s="7">
        <v>4271</v>
      </c>
      <c r="J296" s="23" t="s">
        <v>2292</v>
      </c>
      <c r="K296" s="24" t="s">
        <v>2293</v>
      </c>
      <c r="L296" s="8" t="s">
        <v>993</v>
      </c>
      <c r="M296" s="406">
        <v>2504.6666666666665</v>
      </c>
    </row>
    <row r="297" spans="2:13" ht="24">
      <c r="B297" s="26">
        <v>289</v>
      </c>
      <c r="C297" s="23" t="s">
        <v>1582</v>
      </c>
      <c r="D297" s="24"/>
      <c r="E297" s="29"/>
      <c r="F297" s="24"/>
      <c r="G297" s="8"/>
      <c r="H297" s="30"/>
      <c r="I297" s="7"/>
      <c r="J297" s="23"/>
      <c r="K297" s="23"/>
      <c r="L297" s="23"/>
      <c r="M297" s="405"/>
    </row>
    <row r="298" spans="2:13" ht="21">
      <c r="B298" s="26">
        <v>290</v>
      </c>
      <c r="C298" s="23" t="s">
        <v>2321</v>
      </c>
      <c r="D298" s="24" t="s">
        <v>2322</v>
      </c>
      <c r="E298" s="29" t="s">
        <v>2323</v>
      </c>
      <c r="F298" s="24" t="s">
        <v>2323</v>
      </c>
      <c r="G298" s="8" t="s">
        <v>629</v>
      </c>
      <c r="H298" s="30">
        <v>19.327666666666666</v>
      </c>
      <c r="I298" s="7">
        <v>4331</v>
      </c>
      <c r="J298" s="23" t="s">
        <v>2319</v>
      </c>
      <c r="K298" s="24" t="s">
        <v>2320</v>
      </c>
      <c r="L298" s="8" t="s">
        <v>696</v>
      </c>
      <c r="M298" s="406">
        <v>2275</v>
      </c>
    </row>
    <row r="299" spans="2:13" ht="12">
      <c r="B299" s="26">
        <v>291</v>
      </c>
      <c r="C299" s="23" t="s">
        <v>1583</v>
      </c>
      <c r="D299" s="24" t="s">
        <v>1584</v>
      </c>
      <c r="E299" s="29" t="s">
        <v>1585</v>
      </c>
      <c r="F299" s="24" t="s">
        <v>1586</v>
      </c>
      <c r="G299" s="8" t="s">
        <v>629</v>
      </c>
      <c r="H299" s="30">
        <v>11.555666666666667</v>
      </c>
      <c r="I299" s="7"/>
      <c r="J299" s="23"/>
      <c r="K299" s="23"/>
      <c r="L299" s="23"/>
      <c r="M299" s="405"/>
    </row>
    <row r="300" spans="2:13" ht="12">
      <c r="B300" s="26">
        <v>292</v>
      </c>
      <c r="C300" s="23" t="s">
        <v>2296</v>
      </c>
      <c r="D300" s="24" t="s">
        <v>2297</v>
      </c>
      <c r="E300" s="29" t="s">
        <v>2298</v>
      </c>
      <c r="F300" s="24" t="s">
        <v>2298</v>
      </c>
      <c r="G300" s="8" t="s">
        <v>629</v>
      </c>
      <c r="H300" s="30">
        <v>2.086</v>
      </c>
      <c r="I300" s="7">
        <v>4301</v>
      </c>
      <c r="J300" s="23" t="s">
        <v>2294</v>
      </c>
      <c r="K300" s="24" t="s">
        <v>2295</v>
      </c>
      <c r="L300" s="8" t="s">
        <v>696</v>
      </c>
      <c r="M300" s="406">
        <v>331.6666666666667</v>
      </c>
    </row>
    <row r="301" spans="2:13" ht="12">
      <c r="B301" s="26">
        <v>293</v>
      </c>
      <c r="C301" s="23" t="s">
        <v>1587</v>
      </c>
      <c r="D301" s="24" t="s">
        <v>1588</v>
      </c>
      <c r="E301" s="29"/>
      <c r="F301" s="24" t="s">
        <v>525</v>
      </c>
      <c r="G301" s="8" t="s">
        <v>629</v>
      </c>
      <c r="H301" s="30">
        <v>1.8293333333333333</v>
      </c>
      <c r="I301" s="7"/>
      <c r="J301" s="23"/>
      <c r="K301" s="23"/>
      <c r="L301" s="23"/>
      <c r="M301" s="405"/>
    </row>
    <row r="302" spans="2:13" ht="21">
      <c r="B302" s="26">
        <v>294</v>
      </c>
      <c r="C302" s="23" t="s">
        <v>2007</v>
      </c>
      <c r="D302" s="24" t="s">
        <v>2008</v>
      </c>
      <c r="E302" s="29" t="s">
        <v>2009</v>
      </c>
      <c r="F302" s="24" t="s">
        <v>2010</v>
      </c>
      <c r="G302" s="8" t="s">
        <v>629</v>
      </c>
      <c r="H302" s="30">
        <v>2.859</v>
      </c>
      <c r="I302" s="7">
        <v>9621</v>
      </c>
      <c r="J302" s="23" t="s">
        <v>2005</v>
      </c>
      <c r="K302" s="24" t="s">
        <v>1589</v>
      </c>
      <c r="L302" s="8" t="s">
        <v>690</v>
      </c>
      <c r="M302" s="406">
        <v>103.66666666666667</v>
      </c>
    </row>
    <row r="303" spans="2:13" ht="21">
      <c r="B303" s="26">
        <v>295</v>
      </c>
      <c r="C303" s="23" t="s">
        <v>2382</v>
      </c>
      <c r="D303" s="24" t="s">
        <v>2383</v>
      </c>
      <c r="E303" s="29" t="s">
        <v>2384</v>
      </c>
      <c r="F303" s="24" t="s">
        <v>2385</v>
      </c>
      <c r="G303" s="8" t="s">
        <v>2386</v>
      </c>
      <c r="H303" s="30">
        <v>5.089666666666667</v>
      </c>
      <c r="I303" s="7">
        <v>4441</v>
      </c>
      <c r="J303" s="23" t="s">
        <v>2380</v>
      </c>
      <c r="K303" s="24" t="s">
        <v>1590</v>
      </c>
      <c r="L303" s="8" t="s">
        <v>690</v>
      </c>
      <c r="M303" s="406">
        <v>590.3333333333334</v>
      </c>
    </row>
    <row r="304" spans="2:13" ht="21">
      <c r="B304" s="26">
        <v>296</v>
      </c>
      <c r="C304" s="23" t="s">
        <v>2017</v>
      </c>
      <c r="D304" s="24" t="s">
        <v>1383</v>
      </c>
      <c r="E304" s="29" t="s">
        <v>1591</v>
      </c>
      <c r="F304" s="24" t="s">
        <v>2020</v>
      </c>
      <c r="G304" s="8" t="s">
        <v>871</v>
      </c>
      <c r="H304" s="30">
        <v>1.9383333333333332</v>
      </c>
      <c r="I304" s="7">
        <v>9623</v>
      </c>
      <c r="J304" s="23" t="s">
        <v>2015</v>
      </c>
      <c r="K304" s="24" t="s">
        <v>2016</v>
      </c>
      <c r="L304" s="8" t="s">
        <v>674</v>
      </c>
      <c r="M304" s="406">
        <v>219</v>
      </c>
    </row>
    <row r="305" spans="2:13" ht="12">
      <c r="B305" s="26">
        <v>297</v>
      </c>
      <c r="C305" s="23" t="s">
        <v>1592</v>
      </c>
      <c r="D305" s="24" t="s">
        <v>2366</v>
      </c>
      <c r="E305" s="29" t="s">
        <v>2367</v>
      </c>
      <c r="F305" s="24" t="s">
        <v>2368</v>
      </c>
      <c r="G305" s="8" t="s">
        <v>629</v>
      </c>
      <c r="H305" s="30">
        <v>1.0133333333333334</v>
      </c>
      <c r="I305" s="7">
        <v>4411</v>
      </c>
      <c r="J305" s="23" t="s">
        <v>2362</v>
      </c>
      <c r="K305" s="24" t="s">
        <v>2363</v>
      </c>
      <c r="L305" s="8" t="s">
        <v>2364</v>
      </c>
      <c r="M305" s="25">
        <v>257.6666666666667</v>
      </c>
    </row>
    <row r="306" spans="2:13" ht="21">
      <c r="B306" s="26">
        <v>297</v>
      </c>
      <c r="C306" s="23" t="s">
        <v>1593</v>
      </c>
      <c r="D306" s="24" t="s">
        <v>2366</v>
      </c>
      <c r="E306" s="29" t="s">
        <v>2367</v>
      </c>
      <c r="F306" s="24" t="s">
        <v>2368</v>
      </c>
      <c r="G306" s="8" t="s">
        <v>629</v>
      </c>
      <c r="H306" s="30">
        <v>1.0133333333333334</v>
      </c>
      <c r="I306" s="7">
        <v>4413</v>
      </c>
      <c r="J306" s="23" t="s">
        <v>2362</v>
      </c>
      <c r="K306" s="24" t="s">
        <v>2370</v>
      </c>
      <c r="L306" s="8" t="s">
        <v>542</v>
      </c>
      <c r="M306" s="406">
        <v>377.3333333333333</v>
      </c>
    </row>
    <row r="307" spans="2:13" ht="21">
      <c r="B307" s="26">
        <v>298</v>
      </c>
      <c r="C307" s="23" t="s">
        <v>1594</v>
      </c>
      <c r="D307" s="24" t="s">
        <v>1595</v>
      </c>
      <c r="E307" s="29" t="s">
        <v>1596</v>
      </c>
      <c r="F307" s="24" t="s">
        <v>1597</v>
      </c>
      <c r="G307" s="8" t="s">
        <v>629</v>
      </c>
      <c r="H307" s="30">
        <v>10.225</v>
      </c>
      <c r="I307" s="7"/>
      <c r="J307" s="23"/>
      <c r="K307" s="23"/>
      <c r="L307" s="23"/>
      <c r="M307" s="405"/>
    </row>
    <row r="308" spans="2:13" ht="12">
      <c r="B308" s="26">
        <v>299</v>
      </c>
      <c r="C308" s="23" t="s">
        <v>2335</v>
      </c>
      <c r="D308" s="24" t="s">
        <v>1598</v>
      </c>
      <c r="E308" s="29" t="s">
        <v>1599</v>
      </c>
      <c r="F308" s="24" t="s">
        <v>2338</v>
      </c>
      <c r="G308" s="8" t="s">
        <v>629</v>
      </c>
      <c r="H308" s="30">
        <v>1.3476666666666668</v>
      </c>
      <c r="I308" s="7">
        <v>4351</v>
      </c>
      <c r="J308" s="23" t="s">
        <v>2333</v>
      </c>
      <c r="K308" s="24" t="s">
        <v>2334</v>
      </c>
      <c r="L308" s="8" t="s">
        <v>696</v>
      </c>
      <c r="M308" s="406">
        <v>149.33333333333334</v>
      </c>
    </row>
    <row r="309" spans="2:13" ht="21">
      <c r="B309" s="26">
        <v>300</v>
      </c>
      <c r="C309" s="23" t="s">
        <v>2303</v>
      </c>
      <c r="D309" s="24" t="s">
        <v>2304</v>
      </c>
      <c r="E309" s="29" t="s">
        <v>2305</v>
      </c>
      <c r="F309" s="24" t="s">
        <v>2304</v>
      </c>
      <c r="G309" s="8" t="s">
        <v>629</v>
      </c>
      <c r="H309" s="30">
        <v>25.365</v>
      </c>
      <c r="I309" s="7">
        <v>4311</v>
      </c>
      <c r="J309" s="23" t="s">
        <v>2301</v>
      </c>
      <c r="K309" s="24" t="s">
        <v>2302</v>
      </c>
      <c r="L309" s="8" t="s">
        <v>696</v>
      </c>
      <c r="M309" s="406">
        <v>6146</v>
      </c>
    </row>
    <row r="310" spans="2:13" ht="12">
      <c r="B310" s="26">
        <v>301</v>
      </c>
      <c r="C310" s="23" t="s">
        <v>1879</v>
      </c>
      <c r="D310" s="24" t="s">
        <v>1880</v>
      </c>
      <c r="E310" s="29" t="s">
        <v>1881</v>
      </c>
      <c r="F310" s="24" t="s">
        <v>1881</v>
      </c>
      <c r="G310" s="8" t="s">
        <v>629</v>
      </c>
      <c r="H310" s="30">
        <v>1.1873333333333334</v>
      </c>
      <c r="I310" s="7">
        <v>9195</v>
      </c>
      <c r="J310" s="23" t="s">
        <v>1877</v>
      </c>
      <c r="K310" s="24" t="s">
        <v>1878</v>
      </c>
      <c r="L310" s="8" t="s">
        <v>1876</v>
      </c>
      <c r="M310" s="406">
        <v>298</v>
      </c>
    </row>
    <row r="311" spans="2:13" ht="12">
      <c r="B311" s="26">
        <v>302</v>
      </c>
      <c r="C311" s="23" t="s">
        <v>1600</v>
      </c>
      <c r="D311" s="24" t="s">
        <v>1601</v>
      </c>
      <c r="E311" s="29" t="s">
        <v>1602</v>
      </c>
      <c r="F311" s="24" t="s">
        <v>1601</v>
      </c>
      <c r="G311" s="8" t="s">
        <v>629</v>
      </c>
      <c r="H311" s="30">
        <v>19.073333333333334</v>
      </c>
      <c r="I311" s="7"/>
      <c r="J311" s="23"/>
      <c r="K311" s="23"/>
      <c r="L311" s="23"/>
      <c r="M311" s="405"/>
    </row>
    <row r="312" spans="2:13" ht="21">
      <c r="B312" s="26">
        <v>303</v>
      </c>
      <c r="C312" s="23" t="s">
        <v>2042</v>
      </c>
      <c r="D312" s="24" t="s">
        <v>2043</v>
      </c>
      <c r="E312" s="29" t="s">
        <v>2044</v>
      </c>
      <c r="F312" s="24" t="s">
        <v>2045</v>
      </c>
      <c r="G312" s="8" t="s">
        <v>871</v>
      </c>
      <c r="H312" s="30">
        <v>28.815</v>
      </c>
      <c r="I312" s="7">
        <v>9701</v>
      </c>
      <c r="J312" s="23" t="s">
        <v>2040</v>
      </c>
      <c r="K312" s="24" t="s">
        <v>2041</v>
      </c>
      <c r="L312" s="8" t="s">
        <v>674</v>
      </c>
      <c r="M312" s="25">
        <v>2725.6666666666665</v>
      </c>
    </row>
    <row r="313" spans="2:13" ht="12">
      <c r="B313" s="26">
        <v>304</v>
      </c>
      <c r="C313" s="23" t="s">
        <v>1603</v>
      </c>
      <c r="D313" s="24" t="s">
        <v>2258</v>
      </c>
      <c r="E313" s="29" t="s">
        <v>2258</v>
      </c>
      <c r="F313" s="24" t="s">
        <v>2259</v>
      </c>
      <c r="G313" s="8" t="s">
        <v>1140</v>
      </c>
      <c r="H313" s="30">
        <v>31.3</v>
      </c>
      <c r="I313" s="7">
        <v>4131</v>
      </c>
      <c r="J313" s="23" t="s">
        <v>2255</v>
      </c>
      <c r="K313" s="24" t="s">
        <v>2256</v>
      </c>
      <c r="L313" s="8" t="s">
        <v>993</v>
      </c>
      <c r="M313" s="406">
        <v>14198</v>
      </c>
    </row>
    <row r="314" spans="2:13" ht="32.25">
      <c r="B314" s="26">
        <v>305</v>
      </c>
      <c r="C314" s="23" t="s">
        <v>2376</v>
      </c>
      <c r="D314" s="24" t="s">
        <v>2377</v>
      </c>
      <c r="E314" s="29" t="s">
        <v>2378</v>
      </c>
      <c r="F314" s="24" t="s">
        <v>2379</v>
      </c>
      <c r="G314" s="8" t="s">
        <v>871</v>
      </c>
      <c r="H314" s="30">
        <v>3.329333333333333</v>
      </c>
      <c r="I314" s="7">
        <v>4431</v>
      </c>
      <c r="J314" s="23" t="s">
        <v>2374</v>
      </c>
      <c r="K314" s="24" t="s">
        <v>2375</v>
      </c>
      <c r="L314" s="8" t="s">
        <v>674</v>
      </c>
      <c r="M314" s="406">
        <v>197.33333333333334</v>
      </c>
    </row>
    <row r="315" spans="2:13" ht="12">
      <c r="B315" s="26">
        <v>306</v>
      </c>
      <c r="C315" s="23" t="s">
        <v>2325</v>
      </c>
      <c r="D315" s="24" t="s">
        <v>2326</v>
      </c>
      <c r="E315" s="29"/>
      <c r="F315" s="24"/>
      <c r="G315" s="8" t="s">
        <v>629</v>
      </c>
      <c r="H315" s="52">
        <v>138.917</v>
      </c>
      <c r="I315" s="7">
        <v>4333</v>
      </c>
      <c r="J315" s="23" t="s">
        <v>2319</v>
      </c>
      <c r="K315" s="24" t="s">
        <v>1604</v>
      </c>
      <c r="L315" s="8" t="s">
        <v>696</v>
      </c>
      <c r="M315" s="25">
        <v>22473.333333333332</v>
      </c>
    </row>
    <row r="316" spans="2:13" ht="21">
      <c r="B316" s="26">
        <v>307</v>
      </c>
      <c r="C316" s="23" t="s">
        <v>2341</v>
      </c>
      <c r="D316" s="24" t="s">
        <v>2342</v>
      </c>
      <c r="E316" s="29" t="s">
        <v>2343</v>
      </c>
      <c r="F316" s="24"/>
      <c r="G316" s="8" t="s">
        <v>629</v>
      </c>
      <c r="H316" s="30">
        <v>7.075</v>
      </c>
      <c r="I316" s="7">
        <v>4352</v>
      </c>
      <c r="J316" s="23" t="s">
        <v>2339</v>
      </c>
      <c r="K316" s="24" t="s">
        <v>2340</v>
      </c>
      <c r="L316" s="8" t="s">
        <v>674</v>
      </c>
      <c r="M316" s="406">
        <v>898</v>
      </c>
    </row>
    <row r="317" spans="2:13" ht="12">
      <c r="B317" s="26">
        <v>308</v>
      </c>
      <c r="C317" s="23" t="s">
        <v>1605</v>
      </c>
      <c r="D317" s="24" t="s">
        <v>1606</v>
      </c>
      <c r="E317" s="29"/>
      <c r="F317" s="24"/>
      <c r="G317" s="8" t="s">
        <v>629</v>
      </c>
      <c r="H317" s="52">
        <v>9.833</v>
      </c>
      <c r="I317" s="7"/>
      <c r="J317" s="23"/>
      <c r="K317" s="23"/>
      <c r="L317" s="23"/>
      <c r="M317" s="405"/>
    </row>
    <row r="318" spans="2:13" ht="21">
      <c r="B318" s="26">
        <v>309</v>
      </c>
      <c r="C318" s="23" t="s">
        <v>1607</v>
      </c>
      <c r="D318" s="24" t="s">
        <v>2311</v>
      </c>
      <c r="E318" s="29"/>
      <c r="F318" s="24"/>
      <c r="G318" s="8" t="s">
        <v>629</v>
      </c>
      <c r="H318" s="52">
        <v>2.05</v>
      </c>
      <c r="I318" s="7">
        <v>4322</v>
      </c>
      <c r="J318" s="23" t="s">
        <v>2308</v>
      </c>
      <c r="K318" s="24" t="s">
        <v>2309</v>
      </c>
      <c r="L318" s="8" t="s">
        <v>696</v>
      </c>
      <c r="M318" s="406">
        <v>248.66666666666666</v>
      </c>
    </row>
    <row r="319" spans="2:13" ht="12">
      <c r="B319" s="26">
        <v>310</v>
      </c>
      <c r="C319" s="23" t="s">
        <v>1608</v>
      </c>
      <c r="D319" s="24"/>
      <c r="E319" s="29" t="s">
        <v>1609</v>
      </c>
      <c r="F319" s="24"/>
      <c r="G319" s="8" t="s">
        <v>1610</v>
      </c>
      <c r="H319" s="52">
        <v>11.5</v>
      </c>
      <c r="I319" s="7"/>
      <c r="J319" s="23"/>
      <c r="K319" s="23"/>
      <c r="L319" s="23"/>
      <c r="M319" s="405"/>
    </row>
    <row r="320" spans="2:13" ht="12">
      <c r="B320" s="26">
        <v>311</v>
      </c>
      <c r="C320" s="23" t="s">
        <v>1611</v>
      </c>
      <c r="D320" s="24"/>
      <c r="E320" s="29"/>
      <c r="F320" s="24"/>
      <c r="G320" s="8"/>
      <c r="H320" s="30"/>
      <c r="I320" s="7"/>
      <c r="J320" s="23"/>
      <c r="K320" s="23"/>
      <c r="L320" s="23"/>
      <c r="M320" s="405"/>
    </row>
    <row r="321" spans="2:13" ht="12">
      <c r="B321" s="26">
        <v>312</v>
      </c>
      <c r="C321" s="23" t="s">
        <v>1612</v>
      </c>
      <c r="D321" s="24" t="s">
        <v>1613</v>
      </c>
      <c r="E321" s="29" t="s">
        <v>1614</v>
      </c>
      <c r="F321" s="24" t="s">
        <v>1615</v>
      </c>
      <c r="G321" s="8" t="s">
        <v>1616</v>
      </c>
      <c r="H321" s="30">
        <v>137.86666666666665</v>
      </c>
      <c r="I321" s="7"/>
      <c r="J321" s="23"/>
      <c r="K321" s="23"/>
      <c r="L321" s="23"/>
      <c r="M321" s="405"/>
    </row>
    <row r="322" spans="2:13" ht="32.25">
      <c r="B322" s="26">
        <v>313</v>
      </c>
      <c r="C322" s="23" t="s">
        <v>2056</v>
      </c>
      <c r="D322" s="24" t="s">
        <v>2057</v>
      </c>
      <c r="E322" s="29" t="s">
        <v>2057</v>
      </c>
      <c r="F322" s="24" t="s">
        <v>2057</v>
      </c>
      <c r="G322" s="8" t="s">
        <v>629</v>
      </c>
      <c r="H322" s="30">
        <v>227</v>
      </c>
      <c r="I322" s="7">
        <v>9751</v>
      </c>
      <c r="J322" s="23" t="s">
        <v>2054</v>
      </c>
      <c r="K322" s="24" t="s">
        <v>1617</v>
      </c>
      <c r="L322" s="8" t="s">
        <v>696</v>
      </c>
      <c r="M322" s="406">
        <v>30710</v>
      </c>
    </row>
    <row r="323" spans="2:13" ht="21">
      <c r="B323" s="26">
        <v>314</v>
      </c>
      <c r="C323" s="23" t="s">
        <v>1803</v>
      </c>
      <c r="D323" s="24" t="s">
        <v>1618</v>
      </c>
      <c r="E323" s="29" t="s">
        <v>1619</v>
      </c>
      <c r="F323" s="24" t="s">
        <v>1620</v>
      </c>
      <c r="G323" s="8" t="s">
        <v>469</v>
      </c>
      <c r="H323" s="30">
        <v>1.5723333333333336</v>
      </c>
      <c r="I323" s="7">
        <v>9122</v>
      </c>
      <c r="J323" s="23" t="s">
        <v>1801</v>
      </c>
      <c r="K323" s="24" t="s">
        <v>1802</v>
      </c>
      <c r="L323" s="8" t="s">
        <v>1798</v>
      </c>
      <c r="M323" s="406">
        <v>202</v>
      </c>
    </row>
    <row r="324" spans="2:13" ht="42.75">
      <c r="B324" s="26">
        <v>315</v>
      </c>
      <c r="C324" s="23" t="s">
        <v>1621</v>
      </c>
      <c r="D324" s="24" t="s">
        <v>1782</v>
      </c>
      <c r="E324" s="29" t="s">
        <v>1783</v>
      </c>
      <c r="F324" s="24" t="s">
        <v>1784</v>
      </c>
      <c r="G324" s="8" t="s">
        <v>871</v>
      </c>
      <c r="H324" s="30">
        <v>5.364333333333334</v>
      </c>
      <c r="I324" s="7">
        <v>9111</v>
      </c>
      <c r="J324" s="23" t="s">
        <v>1779</v>
      </c>
      <c r="K324" s="24" t="s">
        <v>1780</v>
      </c>
      <c r="L324" s="8" t="s">
        <v>674</v>
      </c>
      <c r="M324" s="25">
        <v>81.33333333333333</v>
      </c>
    </row>
    <row r="325" spans="2:13" ht="32.25">
      <c r="B325" s="26">
        <v>316</v>
      </c>
      <c r="C325" s="23" t="s">
        <v>1790</v>
      </c>
      <c r="D325" s="24" t="s">
        <v>1791</v>
      </c>
      <c r="E325" s="29" t="s">
        <v>1792</v>
      </c>
      <c r="F325" s="24" t="s">
        <v>1792</v>
      </c>
      <c r="G325" s="8" t="s">
        <v>1793</v>
      </c>
      <c r="H325" s="30">
        <v>4.137</v>
      </c>
      <c r="I325" s="7">
        <v>9114</v>
      </c>
      <c r="J325" s="23" t="s">
        <v>1788</v>
      </c>
      <c r="K325" s="24" t="s">
        <v>1789</v>
      </c>
      <c r="L325" s="8" t="s">
        <v>690</v>
      </c>
      <c r="M325" s="406">
        <v>553.6666666666666</v>
      </c>
    </row>
    <row r="326" spans="2:13" ht="75">
      <c r="B326" s="26">
        <v>317</v>
      </c>
      <c r="C326" s="23" t="s">
        <v>1622</v>
      </c>
      <c r="D326" s="24" t="s">
        <v>311</v>
      </c>
      <c r="E326" s="29" t="s">
        <v>312</v>
      </c>
      <c r="F326" s="24" t="s">
        <v>313</v>
      </c>
      <c r="G326" s="8" t="s">
        <v>314</v>
      </c>
      <c r="H326" s="30">
        <v>137</v>
      </c>
      <c r="I326" s="7">
        <v>6121</v>
      </c>
      <c r="J326" s="23" t="s">
        <v>307</v>
      </c>
      <c r="K326" s="24" t="s">
        <v>308</v>
      </c>
      <c r="L326" s="8" t="s">
        <v>309</v>
      </c>
      <c r="M326" s="406">
        <v>37193.333333333336</v>
      </c>
    </row>
    <row r="327" spans="2:13" ht="21">
      <c r="B327" s="26">
        <v>318</v>
      </c>
      <c r="C327" s="23" t="s">
        <v>1997</v>
      </c>
      <c r="D327" s="24" t="s">
        <v>1998</v>
      </c>
      <c r="E327" s="29" t="s">
        <v>1999</v>
      </c>
      <c r="F327" s="24" t="s">
        <v>2000</v>
      </c>
      <c r="G327" s="8" t="s">
        <v>629</v>
      </c>
      <c r="H327" s="30">
        <v>20.855666666666668</v>
      </c>
      <c r="I327" s="7">
        <v>9602</v>
      </c>
      <c r="J327" s="23" t="s">
        <v>1995</v>
      </c>
      <c r="K327" s="24" t="s">
        <v>1996</v>
      </c>
      <c r="L327" s="8" t="s">
        <v>696</v>
      </c>
      <c r="M327" s="25">
        <v>5863.333333333333</v>
      </c>
    </row>
    <row r="328" spans="2:13" ht="12">
      <c r="B328" s="26">
        <v>319</v>
      </c>
      <c r="C328" s="23" t="s">
        <v>1623</v>
      </c>
      <c r="D328" s="24"/>
      <c r="E328" s="29"/>
      <c r="F328" s="24" t="s">
        <v>1139</v>
      </c>
      <c r="G328" s="8" t="s">
        <v>871</v>
      </c>
      <c r="H328" s="30">
        <v>4.729666666666667</v>
      </c>
      <c r="I328" s="7"/>
      <c r="J328" s="23"/>
      <c r="K328" s="23"/>
      <c r="L328" s="23"/>
      <c r="M328" s="405"/>
    </row>
    <row r="329" spans="2:13" ht="12">
      <c r="B329" s="26">
        <v>320</v>
      </c>
      <c r="C329" s="23" t="s">
        <v>1624</v>
      </c>
      <c r="D329" s="24" t="s">
        <v>1625</v>
      </c>
      <c r="E329" s="29"/>
      <c r="F329" s="24" t="s">
        <v>1139</v>
      </c>
      <c r="G329" s="8" t="s">
        <v>629</v>
      </c>
      <c r="H329" s="30">
        <v>27.32</v>
      </c>
      <c r="I329" s="7"/>
      <c r="J329" s="23"/>
      <c r="K329" s="23"/>
      <c r="L329" s="23"/>
      <c r="M329" s="405"/>
    </row>
    <row r="330" spans="2:13" ht="21">
      <c r="B330" s="26">
        <v>321</v>
      </c>
      <c r="C330" s="23" t="s">
        <v>1626</v>
      </c>
      <c r="D330" s="24" t="s">
        <v>2032</v>
      </c>
      <c r="E330" s="29" t="s">
        <v>2033</v>
      </c>
      <c r="F330" s="24" t="s">
        <v>1139</v>
      </c>
      <c r="G330" s="8" t="s">
        <v>285</v>
      </c>
      <c r="H330" s="30">
        <v>13.282333333333334</v>
      </c>
      <c r="I330" s="7">
        <v>9652</v>
      </c>
      <c r="J330" s="23" t="s">
        <v>1627</v>
      </c>
      <c r="K330" s="24" t="s">
        <v>2030</v>
      </c>
      <c r="L330" s="23"/>
      <c r="M330" s="405"/>
    </row>
    <row r="331" spans="2:13" ht="12">
      <c r="B331" s="26">
        <v>322</v>
      </c>
      <c r="C331" s="23" t="s">
        <v>1628</v>
      </c>
      <c r="D331" s="24" t="s">
        <v>1629</v>
      </c>
      <c r="E331" s="29" t="s">
        <v>1630</v>
      </c>
      <c r="F331" s="24" t="s">
        <v>2039</v>
      </c>
      <c r="G331" s="8" t="s">
        <v>871</v>
      </c>
      <c r="H331" s="30">
        <v>13.569666666666668</v>
      </c>
      <c r="I331" s="7"/>
      <c r="J331" s="23"/>
      <c r="K331" s="23"/>
      <c r="L331" s="23"/>
      <c r="M331" s="405"/>
    </row>
    <row r="332" spans="2:13" ht="21">
      <c r="B332" s="26">
        <v>323</v>
      </c>
      <c r="C332" s="23" t="s">
        <v>2025</v>
      </c>
      <c r="D332" s="24" t="s">
        <v>2026</v>
      </c>
      <c r="E332" s="29"/>
      <c r="F332" s="24" t="s">
        <v>1139</v>
      </c>
      <c r="G332" s="8" t="s">
        <v>871</v>
      </c>
      <c r="H332" s="30">
        <v>28.624</v>
      </c>
      <c r="I332" s="7">
        <v>9631</v>
      </c>
      <c r="J332" s="23" t="s">
        <v>2023</v>
      </c>
      <c r="K332" s="24" t="s">
        <v>1631</v>
      </c>
      <c r="L332" s="8" t="s">
        <v>900</v>
      </c>
      <c r="M332" s="406">
        <v>783.3333333333334</v>
      </c>
    </row>
    <row r="333" spans="2:13" ht="21">
      <c r="B333" s="26">
        <v>324</v>
      </c>
      <c r="C333" s="23" t="s">
        <v>2036</v>
      </c>
      <c r="D333" s="24" t="s">
        <v>2038</v>
      </c>
      <c r="E333" s="29"/>
      <c r="F333" s="24" t="s">
        <v>2039</v>
      </c>
      <c r="G333" s="8" t="s">
        <v>871</v>
      </c>
      <c r="H333" s="30">
        <v>19.803333333333335</v>
      </c>
      <c r="I333" s="7">
        <v>9682</v>
      </c>
      <c r="J333" s="23" t="s">
        <v>2036</v>
      </c>
      <c r="K333" s="24" t="s">
        <v>1632</v>
      </c>
      <c r="L333" s="23"/>
      <c r="M333" s="405"/>
    </row>
    <row r="334" spans="2:13" ht="21">
      <c r="B334" s="26">
        <v>325</v>
      </c>
      <c r="C334" s="23" t="s">
        <v>1633</v>
      </c>
      <c r="D334" s="24" t="s">
        <v>1634</v>
      </c>
      <c r="E334" s="29"/>
      <c r="F334" s="24"/>
      <c r="G334" s="8" t="s">
        <v>871</v>
      </c>
      <c r="H334" s="30">
        <v>14</v>
      </c>
      <c r="I334" s="7">
        <v>9622</v>
      </c>
      <c r="J334" s="23" t="s">
        <v>2011</v>
      </c>
      <c r="K334" s="24" t="s">
        <v>2012</v>
      </c>
      <c r="L334" s="8" t="s">
        <v>674</v>
      </c>
      <c r="M334" s="406">
        <v>286.3333333333333</v>
      </c>
    </row>
    <row r="335" spans="2:13" ht="21">
      <c r="B335" s="26">
        <v>326</v>
      </c>
      <c r="C335" s="23" t="s">
        <v>1635</v>
      </c>
      <c r="D335" s="24"/>
      <c r="E335" s="29" t="s">
        <v>1800</v>
      </c>
      <c r="F335" s="24"/>
      <c r="G335" s="8" t="s">
        <v>469</v>
      </c>
      <c r="H335" s="52">
        <v>0.448</v>
      </c>
      <c r="I335" s="7">
        <v>9121</v>
      </c>
      <c r="J335" s="23" t="s">
        <v>1796</v>
      </c>
      <c r="K335" s="24" t="s">
        <v>1797</v>
      </c>
      <c r="L335" s="8" t="s">
        <v>1798</v>
      </c>
      <c r="M335" s="406">
        <v>123</v>
      </c>
    </row>
    <row r="336" spans="2:13" ht="12">
      <c r="B336" s="26">
        <v>327</v>
      </c>
      <c r="C336" s="23" t="s">
        <v>1636</v>
      </c>
      <c r="D336" s="24"/>
      <c r="E336" s="29"/>
      <c r="F336" s="24"/>
      <c r="G336" s="8"/>
      <c r="H336" s="30"/>
      <c r="I336" s="7"/>
      <c r="J336" s="23"/>
      <c r="K336" s="23"/>
      <c r="L336" s="23"/>
      <c r="M336" s="405"/>
    </row>
    <row r="337" spans="2:13" ht="12">
      <c r="B337" s="26">
        <v>328</v>
      </c>
      <c r="C337" s="23" t="s">
        <v>1637</v>
      </c>
      <c r="D337" s="24"/>
      <c r="E337" s="29"/>
      <c r="F337" s="24"/>
      <c r="G337" s="8"/>
      <c r="H337" s="30"/>
      <c r="I337" s="7"/>
      <c r="J337" s="23"/>
      <c r="K337" s="23"/>
      <c r="L337" s="23"/>
      <c r="M337" s="405"/>
    </row>
    <row r="338" spans="2:13" ht="32.25">
      <c r="B338" s="26">
        <v>329</v>
      </c>
      <c r="C338" s="23" t="s">
        <v>330</v>
      </c>
      <c r="D338" s="24" t="s">
        <v>331</v>
      </c>
      <c r="E338" s="29"/>
      <c r="F338" s="24"/>
      <c r="G338" s="8" t="s">
        <v>871</v>
      </c>
      <c r="H338" s="30">
        <v>96.57766666666667</v>
      </c>
      <c r="I338" s="7">
        <v>6171</v>
      </c>
      <c r="J338" s="23" t="s">
        <v>328</v>
      </c>
      <c r="K338" s="24" t="s">
        <v>329</v>
      </c>
      <c r="L338" s="8" t="s">
        <v>1129</v>
      </c>
      <c r="M338" s="406">
        <v>8429.666666666666</v>
      </c>
    </row>
    <row r="339" spans="2:13" ht="21">
      <c r="B339" s="26">
        <v>330</v>
      </c>
      <c r="C339" s="23" t="s">
        <v>317</v>
      </c>
      <c r="D339" s="24" t="s">
        <v>318</v>
      </c>
      <c r="E339" s="29" t="s">
        <v>319</v>
      </c>
      <c r="F339" s="24" t="s">
        <v>319</v>
      </c>
      <c r="G339" s="8" t="s">
        <v>871</v>
      </c>
      <c r="H339" s="30">
        <v>2.151</v>
      </c>
      <c r="I339" s="7">
        <v>6131</v>
      </c>
      <c r="J339" s="23" t="s">
        <v>315</v>
      </c>
      <c r="K339" s="24" t="s">
        <v>316</v>
      </c>
      <c r="L339" s="8" t="s">
        <v>674</v>
      </c>
      <c r="M339" s="406">
        <v>1003.3333333333334</v>
      </c>
    </row>
    <row r="340" spans="2:13" ht="12">
      <c r="B340" s="26">
        <v>331</v>
      </c>
      <c r="C340" s="23" t="s">
        <v>1638</v>
      </c>
      <c r="D340" s="24" t="s">
        <v>1639</v>
      </c>
      <c r="E340" s="29" t="s">
        <v>1640</v>
      </c>
      <c r="F340" s="24" t="s">
        <v>1641</v>
      </c>
      <c r="G340" s="8" t="s">
        <v>1642</v>
      </c>
      <c r="H340" s="30">
        <v>19.5</v>
      </c>
      <c r="I340" s="7"/>
      <c r="J340" s="23"/>
      <c r="K340" s="23"/>
      <c r="L340" s="23"/>
      <c r="M340" s="405"/>
    </row>
    <row r="341" spans="2:13" ht="24">
      <c r="B341" s="26">
        <v>332</v>
      </c>
      <c r="C341" s="23" t="s">
        <v>304</v>
      </c>
      <c r="D341" s="24" t="s">
        <v>305</v>
      </c>
      <c r="E341" s="29" t="s">
        <v>306</v>
      </c>
      <c r="F341" s="24" t="s">
        <v>305</v>
      </c>
      <c r="G341" s="8" t="s">
        <v>285</v>
      </c>
      <c r="H341" s="30">
        <v>1.3933333333333333</v>
      </c>
      <c r="I341" s="7">
        <v>6111</v>
      </c>
      <c r="J341" s="23" t="s">
        <v>302</v>
      </c>
      <c r="K341" s="24" t="s">
        <v>303</v>
      </c>
      <c r="L341" s="8" t="s">
        <v>690</v>
      </c>
      <c r="M341" s="25">
        <v>317.6666666666667</v>
      </c>
    </row>
    <row r="342" spans="2:13" ht="12">
      <c r="B342" s="26">
        <v>333</v>
      </c>
      <c r="C342" s="23" t="s">
        <v>1643</v>
      </c>
      <c r="D342" s="24" t="s">
        <v>1644</v>
      </c>
      <c r="E342" s="29" t="s">
        <v>1645</v>
      </c>
      <c r="F342" s="24"/>
      <c r="G342" s="8" t="s">
        <v>629</v>
      </c>
      <c r="H342" s="30">
        <v>28.566666666666663</v>
      </c>
      <c r="I342" s="7"/>
      <c r="J342" s="23"/>
      <c r="K342" s="23"/>
      <c r="L342" s="23"/>
      <c r="M342" s="405"/>
    </row>
    <row r="343" spans="2:13" ht="12">
      <c r="B343" s="26">
        <v>334</v>
      </c>
      <c r="C343" s="23" t="s">
        <v>1646</v>
      </c>
      <c r="D343" s="24"/>
      <c r="E343" s="29"/>
      <c r="F343" s="24"/>
      <c r="G343" s="8"/>
      <c r="H343" s="30">
        <v>0</v>
      </c>
      <c r="I343" s="7">
        <v>6091</v>
      </c>
      <c r="J343" s="23" t="s">
        <v>295</v>
      </c>
      <c r="K343" s="24" t="s">
        <v>296</v>
      </c>
      <c r="L343" s="8" t="s">
        <v>690</v>
      </c>
      <c r="M343" s="25">
        <v>2761.6666666666665</v>
      </c>
    </row>
    <row r="344" spans="2:13" ht="12">
      <c r="B344" s="26">
        <v>335</v>
      </c>
      <c r="C344" s="23" t="s">
        <v>1647</v>
      </c>
      <c r="D344" s="24" t="s">
        <v>1648</v>
      </c>
      <c r="E344" s="29" t="s">
        <v>1648</v>
      </c>
      <c r="F344" s="24" t="s">
        <v>525</v>
      </c>
      <c r="G344" s="8" t="s">
        <v>526</v>
      </c>
      <c r="H344" s="30">
        <v>21.266000000000002</v>
      </c>
      <c r="I344" s="7"/>
      <c r="J344" s="23"/>
      <c r="K344" s="23"/>
      <c r="L344" s="23"/>
      <c r="M344" s="405"/>
    </row>
    <row r="345" spans="2:13" ht="12">
      <c r="B345" s="26">
        <v>336</v>
      </c>
      <c r="C345" s="23" t="s">
        <v>1649</v>
      </c>
      <c r="D345" s="24" t="s">
        <v>1648</v>
      </c>
      <c r="E345" s="29" t="s">
        <v>1648</v>
      </c>
      <c r="F345" s="24" t="s">
        <v>525</v>
      </c>
      <c r="G345" s="8" t="s">
        <v>526</v>
      </c>
      <c r="H345" s="30">
        <v>89.32233333333333</v>
      </c>
      <c r="I345" s="7"/>
      <c r="J345" s="23"/>
      <c r="K345" s="23"/>
      <c r="L345" s="23"/>
      <c r="M345" s="405"/>
    </row>
    <row r="346" spans="2:13" ht="12">
      <c r="B346" s="26">
        <v>337</v>
      </c>
      <c r="C346" s="23" t="s">
        <v>1650</v>
      </c>
      <c r="D346" s="24" t="s">
        <v>1648</v>
      </c>
      <c r="E346" s="29" t="s">
        <v>1648</v>
      </c>
      <c r="F346" s="24" t="s">
        <v>525</v>
      </c>
      <c r="G346" s="8" t="s">
        <v>526</v>
      </c>
      <c r="H346" s="30">
        <v>31</v>
      </c>
      <c r="I346" s="7"/>
      <c r="J346" s="23"/>
      <c r="K346" s="23"/>
      <c r="L346" s="23"/>
      <c r="M346" s="405"/>
    </row>
    <row r="347" spans="2:13" ht="12">
      <c r="B347" s="26">
        <v>338</v>
      </c>
      <c r="C347" s="23" t="s">
        <v>1651</v>
      </c>
      <c r="D347" s="24" t="s">
        <v>1648</v>
      </c>
      <c r="E347" s="29" t="s">
        <v>1648</v>
      </c>
      <c r="F347" s="24" t="s">
        <v>525</v>
      </c>
      <c r="G347" s="8" t="s">
        <v>526</v>
      </c>
      <c r="H347" s="30">
        <v>8.146333333333333</v>
      </c>
      <c r="I347" s="7"/>
      <c r="J347" s="23"/>
      <c r="K347" s="23"/>
      <c r="L347" s="23"/>
      <c r="M347" s="405"/>
    </row>
    <row r="348" spans="2:13" ht="12">
      <c r="B348" s="26">
        <v>339</v>
      </c>
      <c r="C348" s="23" t="s">
        <v>1652</v>
      </c>
      <c r="D348" s="24" t="s">
        <v>1648</v>
      </c>
      <c r="E348" s="29" t="s">
        <v>1648</v>
      </c>
      <c r="F348" s="24" t="s">
        <v>525</v>
      </c>
      <c r="G348" s="8" t="s">
        <v>526</v>
      </c>
      <c r="H348" s="30">
        <v>60.33133333333333</v>
      </c>
      <c r="I348" s="7"/>
      <c r="J348" s="23"/>
      <c r="K348" s="23"/>
      <c r="L348" s="23"/>
      <c r="M348" s="405"/>
    </row>
    <row r="349" spans="2:13" ht="12">
      <c r="B349" s="26">
        <v>340</v>
      </c>
      <c r="C349" s="23" t="s">
        <v>1653</v>
      </c>
      <c r="D349" s="24" t="s">
        <v>1648</v>
      </c>
      <c r="E349" s="29" t="s">
        <v>1648</v>
      </c>
      <c r="F349" s="24" t="s">
        <v>525</v>
      </c>
      <c r="G349" s="8" t="s">
        <v>526</v>
      </c>
      <c r="H349" s="30">
        <v>36.94433333333333</v>
      </c>
      <c r="I349" s="7"/>
      <c r="J349" s="23"/>
      <c r="K349" s="23"/>
      <c r="L349" s="23"/>
      <c r="M349" s="405"/>
    </row>
    <row r="350" spans="2:13" ht="12">
      <c r="B350" s="26">
        <v>341</v>
      </c>
      <c r="C350" s="23" t="s">
        <v>1654</v>
      </c>
      <c r="D350" s="24" t="s">
        <v>1648</v>
      </c>
      <c r="E350" s="29" t="s">
        <v>1648</v>
      </c>
      <c r="F350" s="24" t="s">
        <v>525</v>
      </c>
      <c r="G350" s="8" t="s">
        <v>526</v>
      </c>
      <c r="H350" s="30">
        <v>24.602666666666664</v>
      </c>
      <c r="I350" s="7"/>
      <c r="J350" s="23"/>
      <c r="K350" s="23"/>
      <c r="L350" s="23"/>
      <c r="M350" s="405"/>
    </row>
    <row r="351" spans="2:13" ht="12">
      <c r="B351" s="26">
        <v>342</v>
      </c>
      <c r="C351" s="23" t="s">
        <v>1655</v>
      </c>
      <c r="D351" s="24" t="s">
        <v>1648</v>
      </c>
      <c r="E351" s="29" t="s">
        <v>1648</v>
      </c>
      <c r="F351" s="24" t="s">
        <v>525</v>
      </c>
      <c r="G351" s="8" t="s">
        <v>526</v>
      </c>
      <c r="H351" s="30">
        <v>22.405</v>
      </c>
      <c r="I351" s="7"/>
      <c r="J351" s="23"/>
      <c r="K351" s="23"/>
      <c r="L351" s="23"/>
      <c r="M351" s="405"/>
    </row>
    <row r="352" spans="2:13" ht="12">
      <c r="B352" s="26">
        <v>343</v>
      </c>
      <c r="C352" s="23" t="s">
        <v>1656</v>
      </c>
      <c r="D352" s="24" t="s">
        <v>1657</v>
      </c>
      <c r="E352" s="29" t="s">
        <v>1658</v>
      </c>
      <c r="F352" s="24" t="s">
        <v>1659</v>
      </c>
      <c r="G352" s="8" t="s">
        <v>1140</v>
      </c>
      <c r="H352" s="30">
        <v>0.64</v>
      </c>
      <c r="I352" s="7"/>
      <c r="J352" s="23"/>
      <c r="K352" s="23"/>
      <c r="L352" s="23"/>
      <c r="M352" s="405"/>
    </row>
    <row r="353" spans="2:13" ht="12">
      <c r="B353" s="26">
        <v>344</v>
      </c>
      <c r="C353" s="23" t="s">
        <v>1660</v>
      </c>
      <c r="D353" s="24" t="s">
        <v>1661</v>
      </c>
      <c r="E353" s="29" t="s">
        <v>1662</v>
      </c>
      <c r="F353" s="24" t="s">
        <v>1663</v>
      </c>
      <c r="G353" s="8" t="s">
        <v>285</v>
      </c>
      <c r="H353" s="30">
        <v>4.277666666666667</v>
      </c>
      <c r="I353" s="7"/>
      <c r="J353" s="23"/>
      <c r="K353" s="23"/>
      <c r="L353" s="23"/>
      <c r="M353" s="405"/>
    </row>
    <row r="354" spans="2:13" ht="12">
      <c r="B354" s="26">
        <v>345</v>
      </c>
      <c r="C354" s="23" t="s">
        <v>1664</v>
      </c>
      <c r="D354" s="24" t="s">
        <v>1665</v>
      </c>
      <c r="E354" s="29" t="s">
        <v>1665</v>
      </c>
      <c r="F354" s="24" t="s">
        <v>1666</v>
      </c>
      <c r="G354" s="8" t="s">
        <v>285</v>
      </c>
      <c r="H354" s="30">
        <v>5.658333333333332</v>
      </c>
      <c r="I354" s="7"/>
      <c r="J354" s="23"/>
      <c r="K354" s="23"/>
      <c r="L354" s="23"/>
      <c r="M354" s="405"/>
    </row>
    <row r="355" spans="2:13" ht="12">
      <c r="B355" s="26">
        <v>346</v>
      </c>
      <c r="C355" s="23" t="s">
        <v>1667</v>
      </c>
      <c r="D355" s="24" t="s">
        <v>1661</v>
      </c>
      <c r="E355" s="29" t="s">
        <v>1662</v>
      </c>
      <c r="F355" s="24" t="s">
        <v>1663</v>
      </c>
      <c r="G355" s="8" t="s">
        <v>285</v>
      </c>
      <c r="H355" s="30">
        <v>3.555</v>
      </c>
      <c r="I355" s="7"/>
      <c r="J355" s="23"/>
      <c r="K355" s="23"/>
      <c r="L355" s="23"/>
      <c r="M355" s="405"/>
    </row>
    <row r="356" spans="2:13" ht="21">
      <c r="B356" s="26">
        <v>347</v>
      </c>
      <c r="C356" s="23" t="s">
        <v>281</v>
      </c>
      <c r="D356" s="24" t="s">
        <v>282</v>
      </c>
      <c r="E356" s="29" t="s">
        <v>283</v>
      </c>
      <c r="F356" s="24" t="s">
        <v>284</v>
      </c>
      <c r="G356" s="8" t="s">
        <v>285</v>
      </c>
      <c r="H356" s="30">
        <v>10.052333333333333</v>
      </c>
      <c r="I356" s="7">
        <v>6021</v>
      </c>
      <c r="J356" s="23" t="s">
        <v>279</v>
      </c>
      <c r="K356" s="24" t="s">
        <v>280</v>
      </c>
      <c r="L356" s="8" t="s">
        <v>690</v>
      </c>
      <c r="M356" s="406">
        <v>1799.6666666666667</v>
      </c>
    </row>
    <row r="357" spans="2:13" ht="12">
      <c r="B357" s="26">
        <v>348</v>
      </c>
      <c r="C357" s="23" t="s">
        <v>1668</v>
      </c>
      <c r="D357" s="24"/>
      <c r="E357" s="29"/>
      <c r="F357" s="24" t="s">
        <v>525</v>
      </c>
      <c r="G357" s="8" t="s">
        <v>526</v>
      </c>
      <c r="H357" s="52">
        <v>270</v>
      </c>
      <c r="I357" s="7"/>
      <c r="J357" s="23"/>
      <c r="K357" s="23"/>
      <c r="L357" s="23"/>
      <c r="M357" s="405"/>
    </row>
    <row r="358" spans="2:13" ht="12">
      <c r="B358" s="26">
        <v>349</v>
      </c>
      <c r="C358" s="23" t="s">
        <v>1669</v>
      </c>
      <c r="D358" s="24"/>
      <c r="E358" s="29"/>
      <c r="F358" s="24" t="s">
        <v>1670</v>
      </c>
      <c r="G358" s="8" t="s">
        <v>1221</v>
      </c>
      <c r="H358" s="52">
        <v>4290</v>
      </c>
      <c r="I358" s="7"/>
      <c r="J358" s="23"/>
      <c r="K358" s="23"/>
      <c r="L358" s="23"/>
      <c r="M358" s="405"/>
    </row>
    <row r="359" spans="2:13" ht="24">
      <c r="B359" s="26">
        <v>350</v>
      </c>
      <c r="C359" s="23" t="s">
        <v>1671</v>
      </c>
      <c r="D359" s="24"/>
      <c r="E359" s="29"/>
      <c r="F359" s="24"/>
      <c r="G359" s="8"/>
      <c r="H359" s="30"/>
      <c r="I359" s="7"/>
      <c r="J359" s="23"/>
      <c r="K359" s="23"/>
      <c r="L359" s="23"/>
      <c r="M359" s="405"/>
    </row>
    <row r="360" spans="2:13" ht="21">
      <c r="B360" s="26">
        <v>351</v>
      </c>
      <c r="C360" s="23" t="s">
        <v>274</v>
      </c>
      <c r="D360" s="24" t="s">
        <v>275</v>
      </c>
      <c r="E360" s="29" t="s">
        <v>276</v>
      </c>
      <c r="F360" s="24" t="s">
        <v>277</v>
      </c>
      <c r="G360" s="8" t="s">
        <v>2386</v>
      </c>
      <c r="H360" s="30">
        <v>9.806666666666667</v>
      </c>
      <c r="I360" s="7">
        <v>6011</v>
      </c>
      <c r="J360" s="23" t="s">
        <v>272</v>
      </c>
      <c r="K360" s="24" t="s">
        <v>273</v>
      </c>
      <c r="L360" s="8" t="s">
        <v>624</v>
      </c>
      <c r="M360" s="25">
        <v>1036.3333333333333</v>
      </c>
    </row>
    <row r="361" spans="2:13" ht="21">
      <c r="B361" s="26">
        <v>352</v>
      </c>
      <c r="C361" s="56" t="s">
        <v>1672</v>
      </c>
      <c r="D361" s="24" t="s">
        <v>268</v>
      </c>
      <c r="E361" s="29" t="s">
        <v>269</v>
      </c>
      <c r="F361" s="24" t="s">
        <v>270</v>
      </c>
      <c r="G361" s="8" t="s">
        <v>2386</v>
      </c>
      <c r="H361" s="30">
        <v>3.66</v>
      </c>
      <c r="I361" s="7">
        <v>6001</v>
      </c>
      <c r="J361" s="23" t="s">
        <v>265</v>
      </c>
      <c r="K361" s="24" t="s">
        <v>266</v>
      </c>
      <c r="L361" s="8" t="s">
        <v>690</v>
      </c>
      <c r="M361" s="25">
        <v>1577</v>
      </c>
    </row>
    <row r="362" spans="2:13" ht="12.75">
      <c r="B362" s="26">
        <v>352</v>
      </c>
      <c r="C362" s="56" t="s">
        <v>1673</v>
      </c>
      <c r="D362" s="24" t="s">
        <v>268</v>
      </c>
      <c r="E362" s="29" t="s">
        <v>269</v>
      </c>
      <c r="F362" s="24" t="s">
        <v>270</v>
      </c>
      <c r="G362" s="8" t="s">
        <v>2386</v>
      </c>
      <c r="H362" s="30">
        <v>3.66</v>
      </c>
      <c r="I362" s="7">
        <v>6002</v>
      </c>
      <c r="J362" s="23" t="s">
        <v>265</v>
      </c>
      <c r="K362" s="24" t="s">
        <v>271</v>
      </c>
      <c r="L362" s="8" t="s">
        <v>690</v>
      </c>
      <c r="M362" s="25">
        <v>644.3333333333334</v>
      </c>
    </row>
    <row r="363" spans="2:13" ht="12">
      <c r="B363" s="26">
        <v>353</v>
      </c>
      <c r="C363" s="23" t="s">
        <v>1674</v>
      </c>
      <c r="D363" s="24" t="s">
        <v>1675</v>
      </c>
      <c r="E363" s="29" t="s">
        <v>1676</v>
      </c>
      <c r="F363" s="24" t="s">
        <v>1677</v>
      </c>
      <c r="G363" s="8" t="s">
        <v>871</v>
      </c>
      <c r="H363" s="30">
        <v>0.58</v>
      </c>
      <c r="I363" s="7"/>
      <c r="J363" s="23"/>
      <c r="K363" s="23"/>
      <c r="L363" s="23"/>
      <c r="M363" s="405"/>
    </row>
    <row r="364" spans="2:13" ht="12">
      <c r="B364" s="26">
        <v>354</v>
      </c>
      <c r="C364" s="23" t="s">
        <v>1678</v>
      </c>
      <c r="D364" s="24" t="s">
        <v>1679</v>
      </c>
      <c r="E364" s="29" t="s">
        <v>1680</v>
      </c>
      <c r="F364" s="24" t="s">
        <v>1679</v>
      </c>
      <c r="G364" s="8" t="s">
        <v>1681</v>
      </c>
      <c r="H364" s="30">
        <v>21.882333333333335</v>
      </c>
      <c r="I364" s="7"/>
      <c r="J364" s="23"/>
      <c r="K364" s="23"/>
      <c r="L364" s="23"/>
      <c r="M364" s="405"/>
    </row>
    <row r="365" spans="2:13" ht="12">
      <c r="B365" s="26">
        <v>355</v>
      </c>
      <c r="C365" s="23" t="s">
        <v>1682</v>
      </c>
      <c r="D365" s="24" t="s">
        <v>1683</v>
      </c>
      <c r="E365" s="29" t="s">
        <v>1684</v>
      </c>
      <c r="F365" s="24" t="s">
        <v>1685</v>
      </c>
      <c r="G365" s="8" t="s">
        <v>1681</v>
      </c>
      <c r="H365" s="30">
        <v>2.5353333333333334</v>
      </c>
      <c r="I365" s="7"/>
      <c r="J365" s="23"/>
      <c r="K365" s="23"/>
      <c r="L365" s="23"/>
      <c r="M365" s="405"/>
    </row>
    <row r="366" spans="2:13" ht="12">
      <c r="B366" s="26">
        <v>356</v>
      </c>
      <c r="C366" s="23" t="s">
        <v>1686</v>
      </c>
      <c r="D366" s="24" t="s">
        <v>1687</v>
      </c>
      <c r="E366" s="29" t="s">
        <v>1688</v>
      </c>
      <c r="F366" s="24" t="s">
        <v>1689</v>
      </c>
      <c r="G366" s="8" t="s">
        <v>871</v>
      </c>
      <c r="H366" s="30">
        <v>1.14</v>
      </c>
      <c r="I366" s="7"/>
      <c r="J366" s="23"/>
      <c r="K366" s="23"/>
      <c r="L366" s="23"/>
      <c r="M366" s="405"/>
    </row>
    <row r="367" spans="2:13" ht="12">
      <c r="B367" s="26">
        <v>357</v>
      </c>
      <c r="C367" s="23" t="s">
        <v>1690</v>
      </c>
      <c r="D367" s="24" t="s">
        <v>1691</v>
      </c>
      <c r="E367" s="29" t="s">
        <v>1692</v>
      </c>
      <c r="F367" s="24" t="s">
        <v>1693</v>
      </c>
      <c r="G367" s="8" t="s">
        <v>1681</v>
      </c>
      <c r="H367" s="30">
        <v>18.580666666666666</v>
      </c>
      <c r="I367" s="7"/>
      <c r="J367" s="23"/>
      <c r="K367" s="23"/>
      <c r="L367" s="23"/>
      <c r="M367" s="405"/>
    </row>
    <row r="368" spans="2:13" ht="12">
      <c r="B368" s="26">
        <v>358</v>
      </c>
      <c r="C368" s="23" t="s">
        <v>1694</v>
      </c>
      <c r="D368" s="24"/>
      <c r="E368" s="29"/>
      <c r="F368" s="24"/>
      <c r="G368" s="8"/>
      <c r="H368" s="30"/>
      <c r="I368" s="7"/>
      <c r="J368" s="23"/>
      <c r="K368" s="23"/>
      <c r="L368" s="23"/>
      <c r="M368" s="405"/>
    </row>
    <row r="369" spans="2:13" ht="12">
      <c r="B369" s="26">
        <v>359</v>
      </c>
      <c r="C369" s="23" t="s">
        <v>1695</v>
      </c>
      <c r="D369" s="24"/>
      <c r="E369" s="29"/>
      <c r="F369" s="24"/>
      <c r="G369" s="8"/>
      <c r="H369" s="30"/>
      <c r="I369" s="7"/>
      <c r="J369" s="23"/>
      <c r="K369" s="23"/>
      <c r="L369" s="23"/>
      <c r="M369" s="405"/>
    </row>
    <row r="370" spans="2:13" ht="12">
      <c r="B370" s="26">
        <v>360</v>
      </c>
      <c r="C370" s="23" t="s">
        <v>1696</v>
      </c>
      <c r="D370" s="24" t="s">
        <v>1697</v>
      </c>
      <c r="E370" s="29" t="s">
        <v>1698</v>
      </c>
      <c r="F370" s="24" t="s">
        <v>1699</v>
      </c>
      <c r="G370" s="8" t="s">
        <v>1256</v>
      </c>
      <c r="H370" s="30">
        <v>9355.527666666667</v>
      </c>
      <c r="I370" s="7"/>
      <c r="J370" s="23"/>
      <c r="K370" s="23"/>
      <c r="L370" s="23"/>
      <c r="M370" s="405"/>
    </row>
    <row r="371" spans="2:13" ht="12">
      <c r="B371" s="26">
        <v>361</v>
      </c>
      <c r="C371" s="23" t="s">
        <v>396</v>
      </c>
      <c r="D371" s="24" t="s">
        <v>397</v>
      </c>
      <c r="E371" s="29" t="s">
        <v>398</v>
      </c>
      <c r="F371" s="24" t="s">
        <v>399</v>
      </c>
      <c r="G371" s="8" t="s">
        <v>1256</v>
      </c>
      <c r="H371" s="30">
        <v>398.1296666666667</v>
      </c>
      <c r="I371" s="7">
        <v>7201</v>
      </c>
      <c r="J371" s="23" t="s">
        <v>394</v>
      </c>
      <c r="K371" s="24" t="s">
        <v>1700</v>
      </c>
      <c r="L371" s="8" t="s">
        <v>1129</v>
      </c>
      <c r="M371" s="406">
        <v>29806.666666666668</v>
      </c>
    </row>
    <row r="372" spans="2:13" ht="12">
      <c r="B372" s="26">
        <v>362</v>
      </c>
      <c r="C372" s="23" t="s">
        <v>1701</v>
      </c>
      <c r="D372" s="24" t="s">
        <v>1702</v>
      </c>
      <c r="E372" s="29"/>
      <c r="F372" s="24"/>
      <c r="G372" s="8" t="s">
        <v>1256</v>
      </c>
      <c r="H372" s="30">
        <v>475.4165</v>
      </c>
      <c r="I372" s="7"/>
      <c r="J372" s="23"/>
      <c r="K372" s="23"/>
      <c r="L372" s="23"/>
      <c r="M372" s="405"/>
    </row>
    <row r="373" spans="2:13" ht="12">
      <c r="B373" s="26">
        <v>363</v>
      </c>
      <c r="C373" s="23" t="s">
        <v>1703</v>
      </c>
      <c r="D373" s="24"/>
      <c r="E373" s="29"/>
      <c r="F373" s="24"/>
      <c r="G373" s="8"/>
      <c r="H373" s="30"/>
      <c r="I373" s="7"/>
      <c r="J373" s="23"/>
      <c r="K373" s="23"/>
      <c r="L373" s="23"/>
      <c r="M373" s="405"/>
    </row>
    <row r="374" spans="2:13" ht="32.25">
      <c r="B374" s="26">
        <v>364</v>
      </c>
      <c r="C374" s="23" t="s">
        <v>445</v>
      </c>
      <c r="D374" s="24" t="s">
        <v>1704</v>
      </c>
      <c r="E374" s="29" t="s">
        <v>447</v>
      </c>
      <c r="F374" s="24" t="s">
        <v>448</v>
      </c>
      <c r="G374" s="8" t="s">
        <v>1256</v>
      </c>
      <c r="H374" s="30">
        <v>432.7776666666667</v>
      </c>
      <c r="I374" s="7">
        <v>7441</v>
      </c>
      <c r="J374" s="23" t="s">
        <v>443</v>
      </c>
      <c r="K374" s="24" t="s">
        <v>444</v>
      </c>
      <c r="L374" s="8" t="s">
        <v>16</v>
      </c>
      <c r="M374" s="406">
        <v>39066.666666666664</v>
      </c>
    </row>
    <row r="375" spans="2:13" ht="12">
      <c r="B375" s="26">
        <v>365</v>
      </c>
      <c r="C375" s="23" t="s">
        <v>1705</v>
      </c>
      <c r="D375" s="24" t="s">
        <v>1706</v>
      </c>
      <c r="E375" s="29" t="s">
        <v>1707</v>
      </c>
      <c r="F375" s="24" t="s">
        <v>448</v>
      </c>
      <c r="G375" s="8" t="s">
        <v>1256</v>
      </c>
      <c r="H375" s="30">
        <v>861.3886666666667</v>
      </c>
      <c r="I375" s="7"/>
      <c r="J375" s="23"/>
      <c r="K375" s="23"/>
      <c r="L375" s="23"/>
      <c r="M375" s="405"/>
    </row>
    <row r="376" spans="2:13" ht="24">
      <c r="B376" s="26">
        <v>366</v>
      </c>
      <c r="C376" s="23" t="s">
        <v>1708</v>
      </c>
      <c r="D376" s="24"/>
      <c r="E376" s="29"/>
      <c r="F376" s="24"/>
      <c r="G376" s="8"/>
      <c r="H376" s="30"/>
      <c r="I376" s="7"/>
      <c r="J376" s="23"/>
      <c r="K376" s="23"/>
      <c r="L376" s="23"/>
      <c r="M376" s="405"/>
    </row>
    <row r="377" spans="2:13" ht="24">
      <c r="B377" s="26">
        <v>367</v>
      </c>
      <c r="C377" s="23" t="s">
        <v>1709</v>
      </c>
      <c r="D377" s="24"/>
      <c r="E377" s="29"/>
      <c r="F377" s="24"/>
      <c r="G377" s="8"/>
      <c r="H377" s="30"/>
      <c r="I377" s="7"/>
      <c r="J377" s="23"/>
      <c r="K377" s="23"/>
      <c r="L377" s="23"/>
      <c r="M377" s="405"/>
    </row>
    <row r="378" spans="2:13" ht="12">
      <c r="B378" s="26">
        <v>368</v>
      </c>
      <c r="C378" s="23" t="s">
        <v>1710</v>
      </c>
      <c r="D378" s="24" t="s">
        <v>331</v>
      </c>
      <c r="E378" s="29" t="s">
        <v>1711</v>
      </c>
      <c r="F378" s="24"/>
      <c r="G378" s="8" t="s">
        <v>1256</v>
      </c>
      <c r="H378" s="30">
        <v>25.647000000000002</v>
      </c>
      <c r="I378" s="7"/>
      <c r="J378" s="23"/>
      <c r="K378" s="23"/>
      <c r="L378" s="23"/>
      <c r="M378" s="405"/>
    </row>
    <row r="379" spans="2:13" ht="42.75">
      <c r="B379" s="26">
        <v>369</v>
      </c>
      <c r="C379" s="23" t="s">
        <v>1712</v>
      </c>
      <c r="D379" s="24" t="s">
        <v>477</v>
      </c>
      <c r="E379" s="29" t="s">
        <v>478</v>
      </c>
      <c r="F379" s="24" t="s">
        <v>1713</v>
      </c>
      <c r="G379" s="8" t="s">
        <v>1256</v>
      </c>
      <c r="H379" s="30">
        <v>2732.9183333333335</v>
      </c>
      <c r="I379" s="7">
        <v>9012</v>
      </c>
      <c r="J379" s="23" t="s">
        <v>474</v>
      </c>
      <c r="K379" s="24" t="s">
        <v>475</v>
      </c>
      <c r="L379" s="8" t="s">
        <v>1129</v>
      </c>
      <c r="M379" s="406">
        <v>69966.66666666667</v>
      </c>
    </row>
    <row r="380" spans="2:13" ht="12">
      <c r="B380" s="26">
        <v>370</v>
      </c>
      <c r="C380" s="23" t="s">
        <v>1714</v>
      </c>
      <c r="D380" s="24" t="s">
        <v>1715</v>
      </c>
      <c r="E380" s="29" t="s">
        <v>1716</v>
      </c>
      <c r="F380" s="24" t="s">
        <v>1717</v>
      </c>
      <c r="G380" s="8" t="s">
        <v>1256</v>
      </c>
      <c r="H380" s="30">
        <v>585.9446666666666</v>
      </c>
      <c r="I380" s="7"/>
      <c r="J380" s="23"/>
      <c r="K380" s="23"/>
      <c r="L380" s="23"/>
      <c r="M380" s="405"/>
    </row>
    <row r="381" spans="2:13" ht="32.25">
      <c r="B381" s="26">
        <v>371</v>
      </c>
      <c r="C381" s="23" t="s">
        <v>1718</v>
      </c>
      <c r="D381" s="24" t="s">
        <v>483</v>
      </c>
      <c r="E381" s="29" t="s">
        <v>1739</v>
      </c>
      <c r="F381" s="24"/>
      <c r="G381" s="8" t="s">
        <v>1256</v>
      </c>
      <c r="H381" s="30">
        <v>488.6666666666667</v>
      </c>
      <c r="I381" s="7">
        <v>9031</v>
      </c>
      <c r="J381" s="23" t="s">
        <v>485</v>
      </c>
      <c r="K381" s="24" t="s">
        <v>486</v>
      </c>
      <c r="L381" s="8" t="s">
        <v>1129</v>
      </c>
      <c r="M381" s="25">
        <v>35443.333333333336</v>
      </c>
    </row>
    <row r="382" spans="2:13" ht="64.5">
      <c r="B382" s="26">
        <v>372</v>
      </c>
      <c r="C382" s="23" t="s">
        <v>1719</v>
      </c>
      <c r="D382" s="24" t="s">
        <v>1747</v>
      </c>
      <c r="E382" s="29" t="s">
        <v>1747</v>
      </c>
      <c r="F382" s="24" t="s">
        <v>1139</v>
      </c>
      <c r="G382" s="8" t="s">
        <v>1256</v>
      </c>
      <c r="H382" s="30">
        <v>604.4443333333334</v>
      </c>
      <c r="I382" s="7">
        <v>9041</v>
      </c>
      <c r="J382" s="23" t="s">
        <v>1744</v>
      </c>
      <c r="K382" s="24" t="s">
        <v>1745</v>
      </c>
      <c r="L382" s="8" t="s">
        <v>1129</v>
      </c>
      <c r="M382" s="406">
        <v>30566.666666666668</v>
      </c>
    </row>
    <row r="383" spans="2:13" ht="21">
      <c r="B383" s="26">
        <v>373</v>
      </c>
      <c r="C383" s="23" t="s">
        <v>1759</v>
      </c>
      <c r="D383" s="24" t="s">
        <v>1760</v>
      </c>
      <c r="E383" s="29" t="s">
        <v>1761</v>
      </c>
      <c r="F383" s="24" t="s">
        <v>1762</v>
      </c>
      <c r="G383" s="8" t="s">
        <v>1256</v>
      </c>
      <c r="H383" s="30">
        <v>1251</v>
      </c>
      <c r="I383" s="7">
        <v>9054</v>
      </c>
      <c r="J383" s="23" t="s">
        <v>1757</v>
      </c>
      <c r="K383" s="24" t="s">
        <v>1720</v>
      </c>
      <c r="L383" s="8" t="s">
        <v>1129</v>
      </c>
      <c r="M383" s="406">
        <v>665180</v>
      </c>
    </row>
    <row r="384" spans="2:13" ht="64.5">
      <c r="B384" s="26">
        <v>374</v>
      </c>
      <c r="C384" s="23" t="s">
        <v>1721</v>
      </c>
      <c r="D384" s="24" t="s">
        <v>483</v>
      </c>
      <c r="E384" s="29" t="s">
        <v>484</v>
      </c>
      <c r="F384" s="24" t="s">
        <v>1139</v>
      </c>
      <c r="G384" s="8" t="s">
        <v>1256</v>
      </c>
      <c r="H384" s="30">
        <v>3424.722333333333</v>
      </c>
      <c r="I384" s="7">
        <v>9021</v>
      </c>
      <c r="J384" s="23" t="s">
        <v>480</v>
      </c>
      <c r="K384" s="24" t="s">
        <v>481</v>
      </c>
      <c r="L384" s="8" t="s">
        <v>16</v>
      </c>
      <c r="M384" s="406">
        <v>78286.66666666667</v>
      </c>
    </row>
    <row r="385" spans="2:13" ht="32.25">
      <c r="B385" s="26">
        <v>375</v>
      </c>
      <c r="C385" s="23" t="s">
        <v>1850</v>
      </c>
      <c r="D385" s="24" t="s">
        <v>1851</v>
      </c>
      <c r="E385" s="29" t="s">
        <v>1851</v>
      </c>
      <c r="F385" s="24" t="s">
        <v>1139</v>
      </c>
      <c r="G385" s="8" t="s">
        <v>1256</v>
      </c>
      <c r="H385" s="30">
        <v>308.153</v>
      </c>
      <c r="I385" s="7">
        <v>9154</v>
      </c>
      <c r="J385" s="23" t="s">
        <v>1848</v>
      </c>
      <c r="K385" s="24" t="s">
        <v>1849</v>
      </c>
      <c r="L385" s="8" t="s">
        <v>1129</v>
      </c>
      <c r="M385" s="406">
        <v>17223.333333333332</v>
      </c>
    </row>
    <row r="386" spans="2:13" ht="24">
      <c r="B386" s="26">
        <v>376</v>
      </c>
      <c r="C386" s="23" t="s">
        <v>1722</v>
      </c>
      <c r="D386" s="24" t="s">
        <v>1743</v>
      </c>
      <c r="E386" s="29" t="s">
        <v>1743</v>
      </c>
      <c r="F386" s="24" t="s">
        <v>1139</v>
      </c>
      <c r="G386" s="8" t="s">
        <v>1256</v>
      </c>
      <c r="H386" s="30">
        <v>3780.8610000000003</v>
      </c>
      <c r="I386" s="7">
        <v>9032</v>
      </c>
      <c r="J386" s="23" t="s">
        <v>1740</v>
      </c>
      <c r="K386" s="24" t="s">
        <v>1741</v>
      </c>
      <c r="L386" s="8" t="s">
        <v>1129</v>
      </c>
      <c r="M386" s="406">
        <v>43773.333333333336</v>
      </c>
    </row>
    <row r="387" spans="2:13" ht="42.75">
      <c r="B387" s="26">
        <v>377</v>
      </c>
      <c r="C387" s="23" t="s">
        <v>1723</v>
      </c>
      <c r="D387" s="24" t="s">
        <v>1743</v>
      </c>
      <c r="E387" s="29" t="s">
        <v>1743</v>
      </c>
      <c r="F387" s="24" t="s">
        <v>1139</v>
      </c>
      <c r="G387" s="8" t="s">
        <v>1256</v>
      </c>
      <c r="H387" s="30">
        <v>9251.990666666667</v>
      </c>
      <c r="I387" s="7">
        <v>9042</v>
      </c>
      <c r="J387" s="23" t="s">
        <v>1748</v>
      </c>
      <c r="K387" s="24" t="s">
        <v>1749</v>
      </c>
      <c r="L387" s="8" t="s">
        <v>1129</v>
      </c>
      <c r="M387" s="406">
        <v>132196.66666666666</v>
      </c>
    </row>
    <row r="388" spans="2:13" ht="12">
      <c r="B388" s="26">
        <v>378</v>
      </c>
      <c r="C388" s="23" t="s">
        <v>1724</v>
      </c>
      <c r="D388" s="24"/>
      <c r="E388" s="29"/>
      <c r="F388" s="24"/>
      <c r="G388" s="8"/>
      <c r="H388" s="30"/>
      <c r="I388" s="7"/>
      <c r="J388" s="23"/>
      <c r="K388" s="23"/>
      <c r="L388" s="23"/>
      <c r="M388" s="405"/>
    </row>
    <row r="389" spans="2:13" ht="12">
      <c r="B389" s="26">
        <v>379</v>
      </c>
      <c r="C389" s="23" t="s">
        <v>1725</v>
      </c>
      <c r="D389" s="24" t="s">
        <v>1726</v>
      </c>
      <c r="E389" s="29" t="s">
        <v>1727</v>
      </c>
      <c r="F389" s="24" t="s">
        <v>1726</v>
      </c>
      <c r="G389" s="8" t="s">
        <v>469</v>
      </c>
      <c r="H389" s="30">
        <v>14.101333333333331</v>
      </c>
      <c r="I389" s="7"/>
      <c r="J389" s="23"/>
      <c r="K389" s="23"/>
      <c r="L389" s="23"/>
      <c r="M389" s="405"/>
    </row>
    <row r="390" spans="2:13" ht="12">
      <c r="B390" s="26">
        <v>380</v>
      </c>
      <c r="C390" s="23" t="s">
        <v>1728</v>
      </c>
      <c r="D390" s="24" t="s">
        <v>1729</v>
      </c>
      <c r="E390" s="29" t="s">
        <v>1729</v>
      </c>
      <c r="F390" s="24" t="s">
        <v>1730</v>
      </c>
      <c r="G390" s="8" t="s">
        <v>469</v>
      </c>
      <c r="H390" s="30">
        <v>13.058333333333332</v>
      </c>
      <c r="I390" s="7"/>
      <c r="J390" s="23"/>
      <c r="K390" s="23"/>
      <c r="L390" s="23"/>
      <c r="M390" s="405"/>
    </row>
    <row r="391" spans="2:13" ht="21">
      <c r="B391" s="26">
        <v>381</v>
      </c>
      <c r="C391" s="23" t="s">
        <v>1901</v>
      </c>
      <c r="D391" s="24" t="s">
        <v>1902</v>
      </c>
      <c r="E391" s="29" t="s">
        <v>1903</v>
      </c>
      <c r="F391" s="24" t="s">
        <v>1904</v>
      </c>
      <c r="G391" s="8" t="s">
        <v>469</v>
      </c>
      <c r="H391" s="30">
        <v>41.15566666666667</v>
      </c>
      <c r="I391" s="7">
        <v>9251</v>
      </c>
      <c r="J391" s="23" t="s">
        <v>1899</v>
      </c>
      <c r="K391" s="24" t="s">
        <v>1900</v>
      </c>
      <c r="L391" s="23"/>
      <c r="M391" s="405"/>
    </row>
    <row r="392" spans="2:13" ht="12">
      <c r="B392" s="26">
        <v>382</v>
      </c>
      <c r="C392" s="23" t="s">
        <v>464</v>
      </c>
      <c r="D392" s="24" t="s">
        <v>468</v>
      </c>
      <c r="E392" s="29" t="s">
        <v>468</v>
      </c>
      <c r="F392" s="24" t="s">
        <v>468</v>
      </c>
      <c r="G392" s="8" t="s">
        <v>469</v>
      </c>
      <c r="H392" s="30">
        <v>3.223333333333333</v>
      </c>
      <c r="I392" s="7">
        <v>8112</v>
      </c>
      <c r="J392" s="23" t="s">
        <v>464</v>
      </c>
      <c r="K392" s="24" t="s">
        <v>467</v>
      </c>
      <c r="L392" s="23"/>
      <c r="M392" s="405"/>
    </row>
    <row r="393" spans="2:13" ht="12">
      <c r="B393" s="26">
        <v>383</v>
      </c>
      <c r="C393" s="23" t="s">
        <v>1731</v>
      </c>
      <c r="D393" s="24"/>
      <c r="E393" s="29"/>
      <c r="F393" s="24"/>
      <c r="G393" s="8"/>
      <c r="H393" s="30"/>
      <c r="I393" s="7"/>
      <c r="J393" s="23"/>
      <c r="K393" s="23"/>
      <c r="L393" s="23"/>
      <c r="M393" s="405"/>
    </row>
    <row r="394" spans="2:13" ht="12">
      <c r="B394" s="26">
        <v>384</v>
      </c>
      <c r="C394" s="23" t="s">
        <v>1732</v>
      </c>
      <c r="D394" s="24"/>
      <c r="E394" s="29"/>
      <c r="F394" s="24"/>
      <c r="G394" s="8"/>
      <c r="H394" s="30"/>
      <c r="I394" s="7"/>
      <c r="J394" s="23"/>
      <c r="K394" s="23"/>
      <c r="L394" s="23"/>
      <c r="M394" s="405"/>
    </row>
    <row r="395" spans="2:13" ht="12">
      <c r="B395" s="26">
        <v>385</v>
      </c>
      <c r="C395" s="23" t="s">
        <v>1733</v>
      </c>
      <c r="D395" s="24" t="s">
        <v>525</v>
      </c>
      <c r="E395" s="29" t="s">
        <v>525</v>
      </c>
      <c r="F395" s="24" t="s">
        <v>525</v>
      </c>
      <c r="G395" s="8" t="s">
        <v>285</v>
      </c>
      <c r="H395" s="30">
        <v>2.4886666666666666</v>
      </c>
      <c r="I395" s="7"/>
      <c r="J395" s="23"/>
      <c r="K395" s="23"/>
      <c r="L395" s="23"/>
      <c r="M395" s="405"/>
    </row>
    <row r="396" spans="2:13" ht="12">
      <c r="B396" s="26">
        <v>386</v>
      </c>
      <c r="C396" s="23" t="s">
        <v>1734</v>
      </c>
      <c r="D396" s="24" t="s">
        <v>1640</v>
      </c>
      <c r="E396" s="29"/>
      <c r="F396" s="24" t="s">
        <v>1640</v>
      </c>
      <c r="G396" s="8" t="s">
        <v>285</v>
      </c>
      <c r="H396" s="30">
        <v>7.492999999999999</v>
      </c>
      <c r="I396" s="7"/>
      <c r="J396" s="23"/>
      <c r="K396" s="23"/>
      <c r="L396" s="23"/>
      <c r="M396" s="405"/>
    </row>
    <row r="397" spans="2:13" ht="42.75">
      <c r="B397" s="26">
        <v>387</v>
      </c>
      <c r="C397" s="23" t="s">
        <v>1735</v>
      </c>
      <c r="D397" s="24" t="s">
        <v>1855</v>
      </c>
      <c r="E397" s="29" t="s">
        <v>1856</v>
      </c>
      <c r="F397" s="24" t="s">
        <v>1856</v>
      </c>
      <c r="G397" s="8" t="s">
        <v>1857</v>
      </c>
      <c r="H397" s="30">
        <v>20.980666666666668</v>
      </c>
      <c r="I397" s="7">
        <v>9162</v>
      </c>
      <c r="J397" s="23" t="s">
        <v>1852</v>
      </c>
      <c r="K397" s="24" t="s">
        <v>1853</v>
      </c>
      <c r="L397" s="8" t="s">
        <v>674</v>
      </c>
      <c r="M397" s="406">
        <v>487</v>
      </c>
    </row>
    <row r="398" spans="2:13" ht="21">
      <c r="B398" s="26">
        <v>388</v>
      </c>
      <c r="C398" s="23" t="s">
        <v>1868</v>
      </c>
      <c r="D398" s="24" t="s">
        <v>1869</v>
      </c>
      <c r="E398" s="29" t="s">
        <v>1869</v>
      </c>
      <c r="F398" s="24"/>
      <c r="G398" s="8" t="s">
        <v>871</v>
      </c>
      <c r="H398" s="30">
        <v>6.377666666666667</v>
      </c>
      <c r="I398" s="7">
        <v>9192</v>
      </c>
      <c r="J398" s="23" t="s">
        <v>1866</v>
      </c>
      <c r="K398" s="24" t="s">
        <v>1867</v>
      </c>
      <c r="L398" s="8" t="s">
        <v>175</v>
      </c>
      <c r="M398" s="406">
        <v>277.6666666666667</v>
      </c>
    </row>
    <row r="399" spans="2:13" ht="42.75">
      <c r="B399" s="26">
        <v>389</v>
      </c>
      <c r="C399" s="23" t="s">
        <v>1736</v>
      </c>
      <c r="D399" s="24" t="s">
        <v>1139</v>
      </c>
      <c r="E399" s="29"/>
      <c r="F399" s="24" t="s">
        <v>1737</v>
      </c>
      <c r="G399" s="8" t="s">
        <v>469</v>
      </c>
      <c r="H399" s="30">
        <v>15.102666666666666</v>
      </c>
      <c r="I399" s="7">
        <v>9123</v>
      </c>
      <c r="J399" s="23" t="s">
        <v>1807</v>
      </c>
      <c r="K399" s="24" t="s">
        <v>1808</v>
      </c>
      <c r="L399" s="8" t="s">
        <v>1798</v>
      </c>
      <c r="M399" s="406">
        <v>716.6666666666666</v>
      </c>
    </row>
    <row r="400" spans="2:13" ht="32.25">
      <c r="B400" s="26">
        <v>390</v>
      </c>
      <c r="C400" s="23" t="s">
        <v>1768</v>
      </c>
      <c r="D400" s="24"/>
      <c r="E400" s="29" t="s">
        <v>1845</v>
      </c>
      <c r="F400" s="24"/>
      <c r="G400" s="8" t="s">
        <v>1256</v>
      </c>
      <c r="H400" s="30">
        <v>125.87</v>
      </c>
      <c r="I400" s="7">
        <v>9152</v>
      </c>
      <c r="J400" s="23" t="s">
        <v>1843</v>
      </c>
      <c r="K400" s="24" t="s">
        <v>1844</v>
      </c>
      <c r="L400" s="8" t="s">
        <v>1129</v>
      </c>
      <c r="M400" s="406">
        <v>3217.6666666666665</v>
      </c>
    </row>
    <row r="401" spans="2:13" ht="12">
      <c r="B401" s="26">
        <v>391</v>
      </c>
      <c r="C401" s="23" t="s">
        <v>1768</v>
      </c>
      <c r="D401" s="24" t="s">
        <v>1769</v>
      </c>
      <c r="E401" s="29"/>
      <c r="F401" s="24" t="s">
        <v>1769</v>
      </c>
      <c r="G401" s="8" t="s">
        <v>629</v>
      </c>
      <c r="H401" s="30">
        <v>182.375</v>
      </c>
      <c r="I401" s="7">
        <v>9071</v>
      </c>
      <c r="J401" s="23" t="s">
        <v>1765</v>
      </c>
      <c r="K401" s="24" t="s">
        <v>1766</v>
      </c>
      <c r="L401" s="8" t="s">
        <v>1767</v>
      </c>
      <c r="M401" s="406">
        <v>21443.333333333332</v>
      </c>
    </row>
    <row r="402" spans="2:13" ht="12">
      <c r="B402" s="26">
        <v>392</v>
      </c>
      <c r="C402" s="23" t="s">
        <v>1738</v>
      </c>
      <c r="D402" s="24"/>
      <c r="E402" s="29"/>
      <c r="F402" s="24"/>
      <c r="G402" s="8"/>
      <c r="H402" s="30">
        <v>0</v>
      </c>
      <c r="I402" s="7"/>
      <c r="J402" s="23"/>
      <c r="K402" s="23"/>
      <c r="L402" s="23"/>
      <c r="M402" s="405"/>
    </row>
    <row r="403" spans="2:13" ht="24">
      <c r="B403" s="26">
        <v>393</v>
      </c>
      <c r="C403" s="23" t="s">
        <v>1884</v>
      </c>
      <c r="D403" s="24" t="s">
        <v>1885</v>
      </c>
      <c r="E403" s="29" t="s">
        <v>1886</v>
      </c>
      <c r="F403" s="24" t="s">
        <v>1887</v>
      </c>
      <c r="G403" s="8" t="s">
        <v>469</v>
      </c>
      <c r="H403" s="30">
        <v>0.43333333333333335</v>
      </c>
      <c r="I403" s="7">
        <v>9201</v>
      </c>
      <c r="J403" s="23" t="s">
        <v>1882</v>
      </c>
      <c r="K403" s="24" t="s">
        <v>1883</v>
      </c>
      <c r="L403" s="8" t="s">
        <v>1111</v>
      </c>
      <c r="M403" s="406">
        <v>2950</v>
      </c>
    </row>
    <row r="404" spans="2:13" ht="24">
      <c r="B404" s="26">
        <v>394</v>
      </c>
      <c r="C404" s="23" t="s">
        <v>1888</v>
      </c>
      <c r="D404" s="24" t="s">
        <v>1889</v>
      </c>
      <c r="E404" s="29" t="s">
        <v>1890</v>
      </c>
      <c r="F404" s="24" t="s">
        <v>1891</v>
      </c>
      <c r="G404" s="8" t="s">
        <v>469</v>
      </c>
      <c r="H404" s="30">
        <v>0.4</v>
      </c>
      <c r="I404" s="7"/>
      <c r="J404" s="23"/>
      <c r="K404" s="23"/>
      <c r="L404" s="23"/>
      <c r="M404" s="405"/>
    </row>
    <row r="405" spans="2:13" ht="12">
      <c r="B405" s="26">
        <v>395</v>
      </c>
      <c r="C405" s="23" t="s">
        <v>1894</v>
      </c>
      <c r="D405" s="24" t="s">
        <v>1895</v>
      </c>
      <c r="E405" s="29" t="s">
        <v>1896</v>
      </c>
      <c r="F405" s="24" t="s">
        <v>1895</v>
      </c>
      <c r="G405" s="8" t="s">
        <v>469</v>
      </c>
      <c r="H405" s="30">
        <v>2.066666666666667</v>
      </c>
      <c r="I405" s="7">
        <v>9211</v>
      </c>
      <c r="J405" s="23" t="s">
        <v>1892</v>
      </c>
      <c r="K405" s="24" t="s">
        <v>1893</v>
      </c>
      <c r="L405" s="23"/>
      <c r="M405" s="405"/>
    </row>
    <row r="406" spans="2:13" ht="12">
      <c r="B406" s="26">
        <v>396</v>
      </c>
      <c r="C406" s="23" t="s">
        <v>2999</v>
      </c>
      <c r="D406" s="24"/>
      <c r="E406" s="29"/>
      <c r="F406" s="24"/>
      <c r="G406" s="8"/>
      <c r="H406" s="30"/>
      <c r="I406" s="7"/>
      <c r="J406" s="23"/>
      <c r="K406" s="23"/>
      <c r="L406" s="23"/>
      <c r="M406" s="405"/>
    </row>
    <row r="407" spans="2:13" ht="12">
      <c r="B407" s="26">
        <v>397</v>
      </c>
      <c r="C407" s="23" t="s">
        <v>3000</v>
      </c>
      <c r="D407" s="24"/>
      <c r="E407" s="29"/>
      <c r="F407" s="24"/>
      <c r="G407" s="8"/>
      <c r="H407" s="30"/>
      <c r="I407" s="7"/>
      <c r="J407" s="23"/>
      <c r="K407" s="23"/>
      <c r="L407" s="23"/>
      <c r="M407" s="405"/>
    </row>
    <row r="408" spans="2:13" ht="12">
      <c r="B408" s="26">
        <v>398</v>
      </c>
      <c r="C408" s="23" t="s">
        <v>3001</v>
      </c>
      <c r="D408" s="24"/>
      <c r="E408" s="29"/>
      <c r="F408" s="24"/>
      <c r="G408" s="8"/>
      <c r="H408" s="30"/>
      <c r="I408" s="7"/>
      <c r="J408" s="23"/>
      <c r="K408" s="23"/>
      <c r="L408" s="23"/>
      <c r="M408" s="405"/>
    </row>
    <row r="409" spans="2:13" ht="12">
      <c r="B409" s="26">
        <v>399</v>
      </c>
      <c r="C409" s="23" t="s">
        <v>3002</v>
      </c>
      <c r="D409" s="29" t="s">
        <v>3003</v>
      </c>
      <c r="E409" s="29" t="s">
        <v>3004</v>
      </c>
      <c r="F409" s="24" t="s">
        <v>1139</v>
      </c>
      <c r="G409" s="8" t="s">
        <v>1140</v>
      </c>
      <c r="H409" s="30">
        <v>2.313333333333333</v>
      </c>
      <c r="I409" s="7"/>
      <c r="J409" s="23"/>
      <c r="K409" s="23"/>
      <c r="L409" s="23"/>
      <c r="M409" s="405"/>
    </row>
    <row r="410" spans="2:13" ht="24">
      <c r="B410" s="26">
        <v>400</v>
      </c>
      <c r="C410" s="23" t="s">
        <v>3005</v>
      </c>
      <c r="D410" s="29" t="s">
        <v>3006</v>
      </c>
      <c r="E410" s="29" t="s">
        <v>3007</v>
      </c>
      <c r="F410" s="24" t="s">
        <v>1139</v>
      </c>
      <c r="G410" s="55" t="s">
        <v>3008</v>
      </c>
      <c r="H410" s="30">
        <v>9.795</v>
      </c>
      <c r="I410" s="7"/>
      <c r="J410" s="23"/>
      <c r="K410" s="23"/>
      <c r="L410" s="23"/>
      <c r="M410" s="405"/>
    </row>
    <row r="411" spans="2:13" ht="12">
      <c r="B411" s="26">
        <v>401</v>
      </c>
      <c r="C411" s="23" t="s">
        <v>3009</v>
      </c>
      <c r="D411" s="29" t="s">
        <v>3010</v>
      </c>
      <c r="E411" s="29" t="s">
        <v>3011</v>
      </c>
      <c r="F411" s="24" t="s">
        <v>3012</v>
      </c>
      <c r="G411" s="8" t="s">
        <v>1140</v>
      </c>
      <c r="H411" s="30">
        <v>0.5423333333333333</v>
      </c>
      <c r="I411" s="7"/>
      <c r="J411" s="23"/>
      <c r="K411" s="23"/>
      <c r="L411" s="23"/>
      <c r="M411" s="405"/>
    </row>
    <row r="412" spans="2:13" ht="21">
      <c r="B412" s="26">
        <v>402</v>
      </c>
      <c r="C412" s="23" t="s">
        <v>1135</v>
      </c>
      <c r="D412" s="29" t="s">
        <v>3013</v>
      </c>
      <c r="E412" s="29" t="s">
        <v>1138</v>
      </c>
      <c r="F412" s="24" t="s">
        <v>1139</v>
      </c>
      <c r="G412" s="8" t="s">
        <v>1140</v>
      </c>
      <c r="H412" s="30">
        <v>51.611333333333334</v>
      </c>
      <c r="I412" s="7">
        <v>3122</v>
      </c>
      <c r="J412" s="23" t="s">
        <v>1135</v>
      </c>
      <c r="K412" s="24" t="s">
        <v>1136</v>
      </c>
      <c r="L412" s="8" t="s">
        <v>993</v>
      </c>
      <c r="M412" s="406">
        <v>527.3333333333334</v>
      </c>
    </row>
    <row r="413" spans="2:13" ht="32.25">
      <c r="B413" s="26">
        <v>403</v>
      </c>
      <c r="C413" s="23" t="s">
        <v>3014</v>
      </c>
      <c r="D413" s="29" t="s">
        <v>3015</v>
      </c>
      <c r="E413" s="29" t="s">
        <v>3015</v>
      </c>
      <c r="F413" s="29" t="s">
        <v>3015</v>
      </c>
      <c r="G413" s="8" t="s">
        <v>3016</v>
      </c>
      <c r="H413" s="30">
        <v>23.055666666666667</v>
      </c>
      <c r="I413" s="7">
        <v>3161</v>
      </c>
      <c r="J413" s="23" t="s">
        <v>1152</v>
      </c>
      <c r="K413" s="24" t="s">
        <v>1153</v>
      </c>
      <c r="L413" s="8" t="s">
        <v>993</v>
      </c>
      <c r="M413" s="25">
        <v>6607.333333333333</v>
      </c>
    </row>
    <row r="414" spans="2:13" ht="12">
      <c r="B414" s="26">
        <v>404</v>
      </c>
      <c r="C414" s="23" t="s">
        <v>3017</v>
      </c>
      <c r="D414" s="29" t="s">
        <v>3018</v>
      </c>
      <c r="E414" s="29" t="s">
        <v>3019</v>
      </c>
      <c r="F414" s="24" t="s">
        <v>1139</v>
      </c>
      <c r="G414" s="8" t="s">
        <v>3020</v>
      </c>
      <c r="H414" s="30">
        <v>9.729333333333335</v>
      </c>
      <c r="I414" s="7"/>
      <c r="J414" s="23"/>
      <c r="K414" s="23"/>
      <c r="L414" s="23"/>
      <c r="M414" s="405"/>
    </row>
    <row r="415" spans="2:13" ht="21">
      <c r="B415" s="26">
        <v>405</v>
      </c>
      <c r="C415" s="23" t="s">
        <v>3021</v>
      </c>
      <c r="D415" s="29" t="s">
        <v>3022</v>
      </c>
      <c r="E415" s="29" t="s">
        <v>3022</v>
      </c>
      <c r="F415" s="24" t="s">
        <v>1139</v>
      </c>
      <c r="G415" s="8" t="s">
        <v>1221</v>
      </c>
      <c r="H415" s="30">
        <v>19.851333333333333</v>
      </c>
      <c r="I415" s="7">
        <v>3143</v>
      </c>
      <c r="J415" s="23" t="s">
        <v>1146</v>
      </c>
      <c r="K415" s="24" t="s">
        <v>1147</v>
      </c>
      <c r="L415" s="8" t="s">
        <v>624</v>
      </c>
      <c r="M415" s="406">
        <v>1895</v>
      </c>
    </row>
    <row r="416" spans="2:13" ht="12">
      <c r="B416" s="26">
        <v>406</v>
      </c>
      <c r="C416" s="23" t="s">
        <v>3023</v>
      </c>
      <c r="D416" s="24"/>
      <c r="E416" s="29"/>
      <c r="F416" s="24"/>
      <c r="G416" s="8"/>
      <c r="H416" s="30">
        <v>0</v>
      </c>
      <c r="I416" s="7"/>
      <c r="J416" s="23"/>
      <c r="K416" s="23"/>
      <c r="L416" s="23"/>
      <c r="M416" s="405"/>
    </row>
    <row r="417" spans="2:13" ht="12">
      <c r="B417" s="26">
        <v>407</v>
      </c>
      <c r="C417" s="23" t="s">
        <v>3024</v>
      </c>
      <c r="D417" s="29" t="s">
        <v>1119</v>
      </c>
      <c r="E417" s="29" t="s">
        <v>1119</v>
      </c>
      <c r="F417" s="29" t="s">
        <v>1119</v>
      </c>
      <c r="G417" s="8" t="s">
        <v>1120</v>
      </c>
      <c r="H417" s="30">
        <v>0.6146666666666667</v>
      </c>
      <c r="I417" s="7">
        <v>3001</v>
      </c>
      <c r="J417" s="23" t="s">
        <v>1116</v>
      </c>
      <c r="K417" s="24" t="s">
        <v>1117</v>
      </c>
      <c r="L417" s="8" t="s">
        <v>1111</v>
      </c>
      <c r="M417" s="406">
        <v>3749.3333333333335</v>
      </c>
    </row>
    <row r="418" spans="2:13" ht="12">
      <c r="B418" s="26">
        <v>407</v>
      </c>
      <c r="C418" s="23" t="s">
        <v>3025</v>
      </c>
      <c r="D418" s="29" t="s">
        <v>1119</v>
      </c>
      <c r="E418" s="29" t="s">
        <v>1119</v>
      </c>
      <c r="F418" s="29" t="s">
        <v>1119</v>
      </c>
      <c r="G418" s="8" t="s">
        <v>1120</v>
      </c>
      <c r="H418" s="30">
        <v>0.6146666666666667</v>
      </c>
      <c r="I418" s="7">
        <v>3010</v>
      </c>
      <c r="J418" s="23" t="s">
        <v>1121</v>
      </c>
      <c r="K418" s="24" t="s">
        <v>1117</v>
      </c>
      <c r="L418" s="8" t="s">
        <v>1111</v>
      </c>
      <c r="M418" s="25">
        <v>2188</v>
      </c>
    </row>
    <row r="419" spans="2:13" ht="24">
      <c r="B419" s="26">
        <v>407</v>
      </c>
      <c r="C419" s="23" t="s">
        <v>3026</v>
      </c>
      <c r="D419" s="29" t="s">
        <v>1119</v>
      </c>
      <c r="E419" s="29" t="s">
        <v>1119</v>
      </c>
      <c r="F419" s="29" t="s">
        <v>1119</v>
      </c>
      <c r="G419" s="8" t="s">
        <v>1120</v>
      </c>
      <c r="H419" s="30">
        <v>0.6146666666666667</v>
      </c>
      <c r="I419" s="7">
        <v>3011</v>
      </c>
      <c r="J419" s="23" t="s">
        <v>1122</v>
      </c>
      <c r="K419" s="24" t="s">
        <v>1117</v>
      </c>
      <c r="L419" s="8" t="s">
        <v>1111</v>
      </c>
      <c r="M419" s="25">
        <v>1838</v>
      </c>
    </row>
    <row r="420" spans="2:13" ht="24">
      <c r="B420" s="26">
        <v>407</v>
      </c>
      <c r="C420" s="23" t="s">
        <v>3027</v>
      </c>
      <c r="D420" s="29" t="s">
        <v>1119</v>
      </c>
      <c r="E420" s="29" t="s">
        <v>1119</v>
      </c>
      <c r="F420" s="29" t="s">
        <v>1119</v>
      </c>
      <c r="G420" s="8" t="s">
        <v>1120</v>
      </c>
      <c r="H420" s="30">
        <v>0.6146666666666667</v>
      </c>
      <c r="I420" s="7">
        <v>3012</v>
      </c>
      <c r="J420" s="23" t="s">
        <v>1123</v>
      </c>
      <c r="K420" s="24" t="s">
        <v>1117</v>
      </c>
      <c r="L420" s="8" t="s">
        <v>1111</v>
      </c>
      <c r="M420" s="25">
        <v>1675</v>
      </c>
    </row>
    <row r="421" spans="2:13" ht="24">
      <c r="B421" s="26">
        <v>407</v>
      </c>
      <c r="C421" s="23" t="s">
        <v>3028</v>
      </c>
      <c r="D421" s="29" t="s">
        <v>1119</v>
      </c>
      <c r="E421" s="29" t="s">
        <v>1119</v>
      </c>
      <c r="F421" s="29" t="s">
        <v>1119</v>
      </c>
      <c r="G421" s="8" t="s">
        <v>1120</v>
      </c>
      <c r="H421" s="30">
        <v>0.6146666666666667</v>
      </c>
      <c r="I421" s="7">
        <v>3013</v>
      </c>
      <c r="J421" s="23" t="s">
        <v>1124</v>
      </c>
      <c r="K421" s="24" t="s">
        <v>1117</v>
      </c>
      <c r="L421" s="8" t="s">
        <v>1111</v>
      </c>
      <c r="M421" s="25">
        <v>3589</v>
      </c>
    </row>
    <row r="422" spans="2:13" ht="24">
      <c r="B422" s="26">
        <v>407</v>
      </c>
      <c r="C422" s="23" t="s">
        <v>3029</v>
      </c>
      <c r="D422" s="29" t="s">
        <v>1119</v>
      </c>
      <c r="E422" s="29" t="s">
        <v>1119</v>
      </c>
      <c r="F422" s="29" t="s">
        <v>1119</v>
      </c>
      <c r="G422" s="8" t="s">
        <v>1120</v>
      </c>
      <c r="H422" s="30">
        <v>0.6146666666666667</v>
      </c>
      <c r="I422" s="7">
        <v>3014</v>
      </c>
      <c r="J422" s="23" t="s">
        <v>1126</v>
      </c>
      <c r="K422" s="24" t="s">
        <v>1117</v>
      </c>
      <c r="L422" s="8" t="s">
        <v>1111</v>
      </c>
      <c r="M422" s="25">
        <v>3370</v>
      </c>
    </row>
    <row r="423" spans="2:13" ht="12">
      <c r="B423" s="26">
        <v>408</v>
      </c>
      <c r="C423" s="23" t="s">
        <v>1907</v>
      </c>
      <c r="D423" s="29" t="s">
        <v>1908</v>
      </c>
      <c r="E423" s="29" t="s">
        <v>1908</v>
      </c>
      <c r="F423" s="29" t="s">
        <v>1908</v>
      </c>
      <c r="G423" s="8" t="s">
        <v>1909</v>
      </c>
      <c r="H423" s="30">
        <v>25</v>
      </c>
      <c r="I423" s="7"/>
      <c r="J423" s="23"/>
      <c r="K423" s="23"/>
      <c r="L423" s="23"/>
      <c r="M423" s="405"/>
    </row>
    <row r="424" spans="2:13" ht="12">
      <c r="B424" s="26">
        <v>409</v>
      </c>
      <c r="C424" s="23" t="s">
        <v>3030</v>
      </c>
      <c r="D424" s="29"/>
      <c r="E424" s="29"/>
      <c r="F424" s="24"/>
      <c r="G424" s="8"/>
      <c r="H424" s="30"/>
      <c r="I424" s="7"/>
      <c r="J424" s="23"/>
      <c r="K424" s="23"/>
      <c r="L424" s="23"/>
      <c r="M424" s="405"/>
    </row>
    <row r="425" spans="2:13" ht="12">
      <c r="B425" s="26">
        <v>410</v>
      </c>
      <c r="C425" s="23" t="s">
        <v>3031</v>
      </c>
      <c r="D425" s="29" t="s">
        <v>1228</v>
      </c>
      <c r="E425" s="29" t="s">
        <v>1228</v>
      </c>
      <c r="F425" s="29" t="s">
        <v>1228</v>
      </c>
      <c r="G425" s="8" t="s">
        <v>1229</v>
      </c>
      <c r="H425" s="30">
        <v>0.43333333333333335</v>
      </c>
      <c r="I425" s="7">
        <v>3801</v>
      </c>
      <c r="J425" s="23" t="s">
        <v>3032</v>
      </c>
      <c r="K425" s="24" t="s">
        <v>1231</v>
      </c>
      <c r="L425" s="8" t="s">
        <v>1111</v>
      </c>
      <c r="M425" s="25">
        <v>745.3333333333334</v>
      </c>
    </row>
    <row r="426" spans="2:13" ht="12">
      <c r="B426" s="26">
        <v>410</v>
      </c>
      <c r="C426" s="23" t="s">
        <v>3033</v>
      </c>
      <c r="D426" s="29" t="s">
        <v>1228</v>
      </c>
      <c r="E426" s="29" t="s">
        <v>1228</v>
      </c>
      <c r="F426" s="29" t="s">
        <v>1228</v>
      </c>
      <c r="G426" s="8" t="s">
        <v>1229</v>
      </c>
      <c r="H426" s="30">
        <v>0.43333333333333335</v>
      </c>
      <c r="I426" s="7">
        <v>3802</v>
      </c>
      <c r="J426" s="23" t="s">
        <v>1230</v>
      </c>
      <c r="K426" s="24" t="s">
        <v>1231</v>
      </c>
      <c r="L426" s="8" t="s">
        <v>1232</v>
      </c>
      <c r="M426" s="25">
        <v>92.33333333333333</v>
      </c>
    </row>
    <row r="427" spans="2:13" ht="12">
      <c r="B427" s="26">
        <v>410</v>
      </c>
      <c r="C427" s="23" t="s">
        <v>3034</v>
      </c>
      <c r="D427" s="29" t="s">
        <v>1228</v>
      </c>
      <c r="E427" s="29" t="s">
        <v>1228</v>
      </c>
      <c r="F427" s="29" t="s">
        <v>1228</v>
      </c>
      <c r="G427" s="8" t="s">
        <v>1229</v>
      </c>
      <c r="H427" s="30">
        <v>0.43333333333333335</v>
      </c>
      <c r="I427" s="7">
        <v>3803</v>
      </c>
      <c r="J427" s="23" t="s">
        <v>1233</v>
      </c>
      <c r="K427" s="24" t="s">
        <v>1231</v>
      </c>
      <c r="L427" s="8" t="s">
        <v>1232</v>
      </c>
      <c r="M427" s="25">
        <v>129</v>
      </c>
    </row>
    <row r="428" spans="2:13" ht="12">
      <c r="B428" s="26">
        <v>410</v>
      </c>
      <c r="C428" s="23" t="s">
        <v>3035</v>
      </c>
      <c r="D428" s="29" t="s">
        <v>1228</v>
      </c>
      <c r="E428" s="29" t="s">
        <v>1228</v>
      </c>
      <c r="F428" s="29" t="s">
        <v>1228</v>
      </c>
      <c r="G428" s="8" t="s">
        <v>1229</v>
      </c>
      <c r="H428" s="30">
        <v>0.43333333333333335</v>
      </c>
      <c r="I428" s="7">
        <v>3805</v>
      </c>
      <c r="J428" s="23" t="s">
        <v>1234</v>
      </c>
      <c r="K428" s="24" t="s">
        <v>1231</v>
      </c>
      <c r="L428" s="8" t="s">
        <v>1232</v>
      </c>
      <c r="M428" s="25">
        <v>175.33333333333334</v>
      </c>
    </row>
    <row r="429" spans="2:13" ht="12">
      <c r="B429" s="26">
        <v>410</v>
      </c>
      <c r="C429" s="23" t="s">
        <v>3036</v>
      </c>
      <c r="D429" s="29" t="s">
        <v>1228</v>
      </c>
      <c r="E429" s="29" t="s">
        <v>1228</v>
      </c>
      <c r="F429" s="29" t="s">
        <v>1228</v>
      </c>
      <c r="G429" s="8" t="s">
        <v>1229</v>
      </c>
      <c r="H429" s="30">
        <v>0.43333333333333335</v>
      </c>
      <c r="I429" s="7">
        <v>3806</v>
      </c>
      <c r="J429" s="23" t="s">
        <v>1235</v>
      </c>
      <c r="K429" s="24" t="s">
        <v>1231</v>
      </c>
      <c r="L429" s="8" t="s">
        <v>1236</v>
      </c>
      <c r="M429" s="25">
        <v>143.33333333333334</v>
      </c>
    </row>
    <row r="430" spans="2:13" ht="21">
      <c r="B430" s="26">
        <v>411</v>
      </c>
      <c r="C430" s="23" t="s">
        <v>3037</v>
      </c>
      <c r="D430" s="29" t="s">
        <v>1180</v>
      </c>
      <c r="E430" s="29" t="s">
        <v>1181</v>
      </c>
      <c r="F430" s="29" t="s">
        <v>1181</v>
      </c>
      <c r="G430" s="8" t="s">
        <v>1182</v>
      </c>
      <c r="H430" s="30">
        <v>0.32</v>
      </c>
      <c r="I430" s="7">
        <v>3501</v>
      </c>
      <c r="J430" s="23" t="s">
        <v>3038</v>
      </c>
      <c r="K430" s="24" t="s">
        <v>1178</v>
      </c>
      <c r="L430" s="8" t="s">
        <v>1111</v>
      </c>
      <c r="M430" s="25">
        <v>298</v>
      </c>
    </row>
    <row r="431" spans="2:13" ht="24">
      <c r="B431" s="26">
        <v>411</v>
      </c>
      <c r="C431" s="23" t="s">
        <v>3039</v>
      </c>
      <c r="D431" s="29" t="s">
        <v>1180</v>
      </c>
      <c r="E431" s="29" t="s">
        <v>1181</v>
      </c>
      <c r="F431" s="29" t="s">
        <v>1181</v>
      </c>
      <c r="G431" s="8" t="s">
        <v>1182</v>
      </c>
      <c r="H431" s="30">
        <v>0.32</v>
      </c>
      <c r="I431" s="7">
        <v>3502</v>
      </c>
      <c r="J431" s="23" t="s">
        <v>1183</v>
      </c>
      <c r="K431" s="24" t="s">
        <v>1178</v>
      </c>
      <c r="L431" s="8" t="s">
        <v>3040</v>
      </c>
      <c r="M431" s="406">
        <v>18.826666666666668</v>
      </c>
    </row>
    <row r="432" spans="2:13" ht="12">
      <c r="B432" s="26">
        <v>412</v>
      </c>
      <c r="C432" s="23" t="s">
        <v>3041</v>
      </c>
      <c r="D432" s="29" t="s">
        <v>1208</v>
      </c>
      <c r="E432" s="29" t="s">
        <v>1208</v>
      </c>
      <c r="F432" s="29" t="s">
        <v>1208</v>
      </c>
      <c r="G432" s="8" t="s">
        <v>3042</v>
      </c>
      <c r="H432" s="30">
        <v>14.4375</v>
      </c>
      <c r="I432" s="7"/>
      <c r="J432" s="23"/>
      <c r="K432" s="23"/>
      <c r="L432" s="23"/>
      <c r="M432" s="405"/>
    </row>
    <row r="433" spans="2:13" ht="12">
      <c r="B433" s="26">
        <v>413</v>
      </c>
      <c r="C433" s="23" t="s">
        <v>3043</v>
      </c>
      <c r="D433" s="29" t="s">
        <v>3044</v>
      </c>
      <c r="E433" s="29" t="s">
        <v>1208</v>
      </c>
      <c r="F433" s="29" t="s">
        <v>1208</v>
      </c>
      <c r="G433" s="8" t="s">
        <v>3042</v>
      </c>
      <c r="H433" s="30">
        <v>18.9</v>
      </c>
      <c r="I433" s="7"/>
      <c r="J433" s="23"/>
      <c r="K433" s="23"/>
      <c r="L433" s="23"/>
      <c r="M433" s="405"/>
    </row>
    <row r="434" spans="2:13" ht="12">
      <c r="B434" s="26">
        <v>414</v>
      </c>
      <c r="C434" s="23" t="s">
        <v>3045</v>
      </c>
      <c r="D434" s="29" t="s">
        <v>1207</v>
      </c>
      <c r="E434" s="29" t="s">
        <v>1208</v>
      </c>
      <c r="F434" s="29" t="s">
        <v>1208</v>
      </c>
      <c r="G434" s="8" t="s">
        <v>2101</v>
      </c>
      <c r="H434" s="30">
        <v>1.4386666666666665</v>
      </c>
      <c r="I434" s="7">
        <v>3611</v>
      </c>
      <c r="J434" s="23" t="s">
        <v>3046</v>
      </c>
      <c r="K434" s="24" t="s">
        <v>3047</v>
      </c>
      <c r="L434" s="8" t="s">
        <v>3048</v>
      </c>
      <c r="M434" s="406">
        <v>3208.3333333333335</v>
      </c>
    </row>
    <row r="435" spans="2:13" ht="24">
      <c r="B435" s="26">
        <v>415</v>
      </c>
      <c r="C435" s="23" t="s">
        <v>1194</v>
      </c>
      <c r="D435" s="29" t="s">
        <v>1195</v>
      </c>
      <c r="E435" s="29" t="s">
        <v>1195</v>
      </c>
      <c r="F435" s="29" t="s">
        <v>1195</v>
      </c>
      <c r="G435" s="8" t="s">
        <v>1196</v>
      </c>
      <c r="H435" s="30">
        <v>0.5166666666666666</v>
      </c>
      <c r="I435" s="7">
        <v>3601</v>
      </c>
      <c r="J435" s="23" t="s">
        <v>3049</v>
      </c>
      <c r="K435" s="24" t="s">
        <v>3050</v>
      </c>
      <c r="L435" s="8" t="s">
        <v>1193</v>
      </c>
      <c r="M435" s="25">
        <v>8533.333333333334</v>
      </c>
    </row>
    <row r="436" spans="2:13" ht="12">
      <c r="B436" s="26">
        <v>416</v>
      </c>
      <c r="C436" s="23" t="s">
        <v>1219</v>
      </c>
      <c r="D436" s="29" t="s">
        <v>1220</v>
      </c>
      <c r="E436" s="29" t="s">
        <v>1220</v>
      </c>
      <c r="F436" s="29"/>
      <c r="G436" s="8" t="s">
        <v>1221</v>
      </c>
      <c r="H436" s="30">
        <v>2.6466666666666665</v>
      </c>
      <c r="I436" s="7">
        <v>3701</v>
      </c>
      <c r="J436" s="23" t="s">
        <v>1216</v>
      </c>
      <c r="K436" s="24" t="s">
        <v>1217</v>
      </c>
      <c r="L436" s="8" t="s">
        <v>3051</v>
      </c>
      <c r="M436" s="406">
        <v>891.6666666666666</v>
      </c>
    </row>
    <row r="437" spans="2:13" ht="12">
      <c r="B437" s="26">
        <v>417</v>
      </c>
      <c r="C437" s="23" t="s">
        <v>3052</v>
      </c>
      <c r="D437" s="29"/>
      <c r="E437" s="29"/>
      <c r="F437" s="24"/>
      <c r="G437" s="8"/>
      <c r="H437" s="30"/>
      <c r="I437" s="7"/>
      <c r="J437" s="23"/>
      <c r="K437" s="23"/>
      <c r="L437" s="23"/>
      <c r="M437" s="405"/>
    </row>
    <row r="438" spans="2:13" ht="12">
      <c r="B438" s="26">
        <v>418</v>
      </c>
      <c r="C438" s="23" t="s">
        <v>3053</v>
      </c>
      <c r="D438" s="29"/>
      <c r="E438" s="29"/>
      <c r="F438" s="24"/>
      <c r="G438" s="8"/>
      <c r="H438" s="30"/>
      <c r="I438" s="7"/>
      <c r="J438" s="23"/>
      <c r="K438" s="23"/>
      <c r="L438" s="23"/>
      <c r="M438" s="405"/>
    </row>
    <row r="439" spans="2:13" ht="24">
      <c r="B439" s="26">
        <v>419</v>
      </c>
      <c r="C439" s="23" t="s">
        <v>3054</v>
      </c>
      <c r="D439" s="29" t="s">
        <v>350</v>
      </c>
      <c r="E439" s="29" t="s">
        <v>350</v>
      </c>
      <c r="F439" s="29" t="s">
        <v>350</v>
      </c>
      <c r="G439" s="55" t="s">
        <v>3055</v>
      </c>
      <c r="H439" s="30">
        <v>1.3666666666666665</v>
      </c>
      <c r="I439" s="7"/>
      <c r="J439" s="23"/>
      <c r="K439" s="23"/>
      <c r="L439" s="23"/>
      <c r="M439" s="405"/>
    </row>
    <row r="440" spans="2:13" ht="12">
      <c r="B440" s="26">
        <v>420</v>
      </c>
      <c r="C440" s="23" t="s">
        <v>426</v>
      </c>
      <c r="D440" s="29" t="s">
        <v>427</v>
      </c>
      <c r="E440" s="29" t="s">
        <v>428</v>
      </c>
      <c r="F440" s="29"/>
      <c r="G440" s="8" t="s">
        <v>259</v>
      </c>
      <c r="H440" s="30">
        <v>0.2833333333333334</v>
      </c>
      <c r="I440" s="7">
        <v>7416</v>
      </c>
      <c r="J440" s="23" t="s">
        <v>3056</v>
      </c>
      <c r="K440" s="24" t="s">
        <v>424</v>
      </c>
      <c r="L440" s="8" t="s">
        <v>425</v>
      </c>
      <c r="M440" s="25"/>
    </row>
    <row r="441" spans="2:13" ht="24">
      <c r="B441" s="26">
        <v>421</v>
      </c>
      <c r="C441" s="23" t="s">
        <v>3057</v>
      </c>
      <c r="D441" s="29" t="s">
        <v>3058</v>
      </c>
      <c r="E441" s="29" t="s">
        <v>3059</v>
      </c>
      <c r="F441" s="29" t="s">
        <v>350</v>
      </c>
      <c r="G441" s="8" t="s">
        <v>3060</v>
      </c>
      <c r="H441" s="30">
        <v>0.8333333333333334</v>
      </c>
      <c r="I441" s="7"/>
      <c r="J441" s="23"/>
      <c r="K441" s="23"/>
      <c r="L441" s="23"/>
      <c r="M441" s="405"/>
    </row>
    <row r="442" spans="2:13" ht="12">
      <c r="B442" s="26">
        <v>422</v>
      </c>
      <c r="C442" s="23" t="s">
        <v>3061</v>
      </c>
      <c r="D442" s="29"/>
      <c r="E442" s="29"/>
      <c r="F442" s="24"/>
      <c r="G442" s="8"/>
      <c r="H442" s="30"/>
      <c r="I442" s="7"/>
      <c r="J442" s="23"/>
      <c r="K442" s="23"/>
      <c r="L442" s="23"/>
      <c r="M442" s="405"/>
    </row>
    <row r="443" spans="2:13" ht="12">
      <c r="B443" s="26">
        <v>423</v>
      </c>
      <c r="C443" s="23" t="s">
        <v>434</v>
      </c>
      <c r="D443" s="29" t="s">
        <v>435</v>
      </c>
      <c r="E443" s="29" t="s">
        <v>435</v>
      </c>
      <c r="F443" s="29" t="s">
        <v>435</v>
      </c>
      <c r="G443" s="8" t="s">
        <v>436</v>
      </c>
      <c r="H443" s="30">
        <v>0.2</v>
      </c>
      <c r="I443" s="7">
        <v>7402</v>
      </c>
      <c r="J443" s="23" t="s">
        <v>431</v>
      </c>
      <c r="K443" s="24" t="s">
        <v>433</v>
      </c>
      <c r="L443" s="23"/>
      <c r="M443" s="405"/>
    </row>
    <row r="444" spans="2:13" ht="21">
      <c r="B444" s="26">
        <v>424</v>
      </c>
      <c r="C444" s="23" t="s">
        <v>440</v>
      </c>
      <c r="D444" s="29" t="s">
        <v>441</v>
      </c>
      <c r="E444" s="29" t="s">
        <v>442</v>
      </c>
      <c r="F444" s="24" t="s">
        <v>442</v>
      </c>
      <c r="G444" s="8" t="s">
        <v>878</v>
      </c>
      <c r="H444" s="30">
        <v>0.9713333333333333</v>
      </c>
      <c r="I444" s="7">
        <v>7405</v>
      </c>
      <c r="J444" s="23" t="s">
        <v>431</v>
      </c>
      <c r="K444" s="24" t="s">
        <v>439</v>
      </c>
      <c r="L444" s="23"/>
      <c r="M444" s="405"/>
    </row>
    <row r="445" spans="2:13" ht="12">
      <c r="B445" s="26">
        <v>425</v>
      </c>
      <c r="C445" s="23" t="s">
        <v>3062</v>
      </c>
      <c r="D445" s="29"/>
      <c r="E445" s="29"/>
      <c r="F445" s="24"/>
      <c r="G445" s="8"/>
      <c r="H445" s="30"/>
      <c r="I445" s="7"/>
      <c r="J445" s="23"/>
      <c r="K445" s="23"/>
      <c r="L445" s="23"/>
      <c r="M445" s="405"/>
    </row>
    <row r="446" spans="2:13" ht="21">
      <c r="B446" s="26">
        <v>426</v>
      </c>
      <c r="C446" s="23" t="s">
        <v>3063</v>
      </c>
      <c r="D446" s="29" t="s">
        <v>378</v>
      </c>
      <c r="E446" s="29" t="s">
        <v>378</v>
      </c>
      <c r="F446" s="24" t="s">
        <v>379</v>
      </c>
      <c r="G446" s="8" t="s">
        <v>2402</v>
      </c>
      <c r="H446" s="30">
        <v>2.639</v>
      </c>
      <c r="I446" s="7">
        <v>7052</v>
      </c>
      <c r="J446" s="23" t="s">
        <v>375</v>
      </c>
      <c r="K446" s="24" t="s">
        <v>376</v>
      </c>
      <c r="L446" s="8" t="s">
        <v>336</v>
      </c>
      <c r="M446" s="406">
        <v>180</v>
      </c>
    </row>
    <row r="447" spans="2:13" ht="12">
      <c r="B447" s="26">
        <v>427</v>
      </c>
      <c r="C447" s="23" t="s">
        <v>3064</v>
      </c>
      <c r="D447" s="29" t="s">
        <v>3065</v>
      </c>
      <c r="E447" s="29" t="s">
        <v>3066</v>
      </c>
      <c r="F447" s="24"/>
      <c r="G447" s="8" t="s">
        <v>370</v>
      </c>
      <c r="H447" s="30">
        <v>0.08</v>
      </c>
      <c r="I447" s="7"/>
      <c r="J447" s="23"/>
      <c r="K447" s="23"/>
      <c r="L447" s="23"/>
      <c r="M447" s="405"/>
    </row>
    <row r="448" spans="2:13" ht="21">
      <c r="B448" s="26">
        <v>428</v>
      </c>
      <c r="C448" s="23" t="s">
        <v>367</v>
      </c>
      <c r="D448" s="29" t="s">
        <v>368</v>
      </c>
      <c r="E448" s="29" t="s">
        <v>369</v>
      </c>
      <c r="F448" s="24"/>
      <c r="G448" s="8" t="s">
        <v>370</v>
      </c>
      <c r="H448" s="30">
        <v>0.045</v>
      </c>
      <c r="I448" s="7">
        <v>7013</v>
      </c>
      <c r="J448" s="23" t="s">
        <v>365</v>
      </c>
      <c r="K448" s="24" t="s">
        <v>366</v>
      </c>
      <c r="L448" s="8" t="s">
        <v>336</v>
      </c>
      <c r="M448" s="25">
        <v>138.5</v>
      </c>
    </row>
    <row r="449" spans="2:13" ht="12">
      <c r="B449" s="26">
        <v>429</v>
      </c>
      <c r="C449" s="23" t="s">
        <v>391</v>
      </c>
      <c r="D449" s="29" t="s">
        <v>392</v>
      </c>
      <c r="E449" s="29" t="s">
        <v>369</v>
      </c>
      <c r="F449" s="24" t="s">
        <v>393</v>
      </c>
      <c r="G449" s="8" t="s">
        <v>370</v>
      </c>
      <c r="H449" s="30">
        <v>0.4713333333333333</v>
      </c>
      <c r="I449" s="7">
        <v>7071</v>
      </c>
      <c r="J449" s="23" t="s">
        <v>389</v>
      </c>
      <c r="K449" s="24" t="s">
        <v>390</v>
      </c>
      <c r="L449" s="23"/>
      <c r="M449" s="405"/>
    </row>
    <row r="450" spans="2:13" ht="24">
      <c r="B450" s="26">
        <v>430</v>
      </c>
      <c r="C450" s="23" t="s">
        <v>3067</v>
      </c>
      <c r="D450" s="29" t="s">
        <v>3068</v>
      </c>
      <c r="E450" s="29" t="s">
        <v>384</v>
      </c>
      <c r="F450" s="24" t="s">
        <v>1139</v>
      </c>
      <c r="G450" s="8" t="s">
        <v>370</v>
      </c>
      <c r="H450" s="30">
        <v>1.4223333333333332</v>
      </c>
      <c r="I450" s="7">
        <v>7061</v>
      </c>
      <c r="J450" s="23" t="s">
        <v>380</v>
      </c>
      <c r="K450" s="24" t="s">
        <v>381</v>
      </c>
      <c r="L450" s="8" t="s">
        <v>336</v>
      </c>
      <c r="M450" s="25">
        <v>589.3333333333334</v>
      </c>
    </row>
    <row r="451" spans="2:13" ht="21">
      <c r="B451" s="26">
        <v>431</v>
      </c>
      <c r="C451" s="23" t="s">
        <v>374</v>
      </c>
      <c r="D451" s="29"/>
      <c r="E451" s="29"/>
      <c r="F451" s="24"/>
      <c r="G451" s="8" t="s">
        <v>370</v>
      </c>
      <c r="H451" s="52">
        <v>0.5</v>
      </c>
      <c r="I451" s="7">
        <v>7016</v>
      </c>
      <c r="J451" s="23" t="s">
        <v>365</v>
      </c>
      <c r="K451" s="24" t="s">
        <v>3069</v>
      </c>
      <c r="L451" s="8" t="s">
        <v>1111</v>
      </c>
      <c r="M451" s="25">
        <v>7710</v>
      </c>
    </row>
    <row r="452" spans="2:13" ht="12">
      <c r="B452" s="26">
        <v>432</v>
      </c>
      <c r="C452" s="23" t="s">
        <v>3070</v>
      </c>
      <c r="D452" s="29"/>
      <c r="E452" s="29" t="s">
        <v>3071</v>
      </c>
      <c r="F452" s="24"/>
      <c r="G452" s="8" t="s">
        <v>370</v>
      </c>
      <c r="H452" s="52">
        <v>0.196</v>
      </c>
      <c r="I452" s="7"/>
      <c r="J452" s="23"/>
      <c r="K452" s="23"/>
      <c r="L452" s="23"/>
      <c r="M452" s="405"/>
    </row>
    <row r="453" spans="2:13" ht="12">
      <c r="B453" s="26">
        <v>433</v>
      </c>
      <c r="C453" s="23" t="s">
        <v>3072</v>
      </c>
      <c r="D453" s="29"/>
      <c r="E453" s="29"/>
      <c r="F453" s="24"/>
      <c r="G453" s="8"/>
      <c r="H453" s="30"/>
      <c r="I453" s="7"/>
      <c r="J453" s="23"/>
      <c r="K453" s="23"/>
      <c r="L453" s="23"/>
      <c r="M453" s="405"/>
    </row>
    <row r="454" spans="2:13" ht="12">
      <c r="B454" s="26">
        <v>434</v>
      </c>
      <c r="C454" s="23" t="s">
        <v>1985</v>
      </c>
      <c r="D454" s="29" t="s">
        <v>1980</v>
      </c>
      <c r="E454" s="29" t="s">
        <v>1980</v>
      </c>
      <c r="F454" s="29" t="s">
        <v>1980</v>
      </c>
      <c r="G454" s="8" t="s">
        <v>259</v>
      </c>
      <c r="H454" s="30">
        <v>7.5360000000000005</v>
      </c>
      <c r="I454" s="7">
        <v>9511</v>
      </c>
      <c r="J454" s="23" t="s">
        <v>1983</v>
      </c>
      <c r="K454" s="24" t="s">
        <v>1984</v>
      </c>
      <c r="L454" s="8" t="s">
        <v>336</v>
      </c>
      <c r="M454" s="406">
        <v>3152</v>
      </c>
    </row>
    <row r="455" spans="2:13" ht="12">
      <c r="B455" s="26">
        <v>435</v>
      </c>
      <c r="C455" s="23" t="s">
        <v>1979</v>
      </c>
      <c r="D455" s="29" t="s">
        <v>1980</v>
      </c>
      <c r="E455" s="29"/>
      <c r="F455" s="24"/>
      <c r="G455" s="8" t="s">
        <v>259</v>
      </c>
      <c r="H455" s="30">
        <v>4.347333333333333</v>
      </c>
      <c r="I455" s="7">
        <v>9501</v>
      </c>
      <c r="J455" s="23" t="s">
        <v>1977</v>
      </c>
      <c r="K455" s="24" t="s">
        <v>1978</v>
      </c>
      <c r="L455" s="8" t="s">
        <v>336</v>
      </c>
      <c r="M455" s="406">
        <v>307</v>
      </c>
    </row>
    <row r="456" spans="2:13" ht="12">
      <c r="B456" s="26">
        <v>436</v>
      </c>
      <c r="C456" s="23" t="s">
        <v>1992</v>
      </c>
      <c r="D456" s="29" t="s">
        <v>1993</v>
      </c>
      <c r="E456" s="29" t="s">
        <v>1994</v>
      </c>
      <c r="F456" s="24" t="s">
        <v>1994</v>
      </c>
      <c r="G456" s="8" t="s">
        <v>259</v>
      </c>
      <c r="H456" s="30">
        <v>75.33333333333333</v>
      </c>
      <c r="I456" s="7">
        <v>9531</v>
      </c>
      <c r="J456" s="23" t="s">
        <v>1990</v>
      </c>
      <c r="K456" s="24" t="s">
        <v>1991</v>
      </c>
      <c r="L456" s="8" t="s">
        <v>336</v>
      </c>
      <c r="M456" s="25">
        <v>2854.6666666666665</v>
      </c>
    </row>
    <row r="457" spans="2:13" ht="12">
      <c r="B457" s="26">
        <v>437</v>
      </c>
      <c r="C457" s="23" t="s">
        <v>3073</v>
      </c>
      <c r="D457" s="29" t="s">
        <v>1989</v>
      </c>
      <c r="E457" s="29" t="s">
        <v>1989</v>
      </c>
      <c r="F457" s="29" t="s">
        <v>1989</v>
      </c>
      <c r="G457" s="8" t="s">
        <v>259</v>
      </c>
      <c r="H457" s="30">
        <v>28.277666666666665</v>
      </c>
      <c r="I457" s="7">
        <v>9521</v>
      </c>
      <c r="J457" s="23" t="s">
        <v>1986</v>
      </c>
      <c r="K457" s="24" t="s">
        <v>1987</v>
      </c>
      <c r="L457" s="8" t="s">
        <v>336</v>
      </c>
      <c r="M457" s="406">
        <v>5607.333333333333</v>
      </c>
    </row>
    <row r="458" spans="2:13" ht="12">
      <c r="B458" s="26">
        <v>438</v>
      </c>
      <c r="C458" s="23" t="s">
        <v>3074</v>
      </c>
      <c r="D458" s="29"/>
      <c r="E458" s="29"/>
      <c r="F458" s="24"/>
      <c r="G458" s="8"/>
      <c r="H458" s="30"/>
      <c r="I458" s="7"/>
      <c r="J458" s="23"/>
      <c r="K458" s="23"/>
      <c r="L458" s="23"/>
      <c r="M458" s="405"/>
    </row>
    <row r="459" spans="2:13" ht="12">
      <c r="B459" s="26">
        <v>439</v>
      </c>
      <c r="C459" s="23" t="s">
        <v>1942</v>
      </c>
      <c r="D459" s="29" t="s">
        <v>1943</v>
      </c>
      <c r="E459" s="29" t="s">
        <v>350</v>
      </c>
      <c r="F459" s="24"/>
      <c r="G459" s="8" t="s">
        <v>1140</v>
      </c>
      <c r="H459" s="30">
        <v>9.666666666666666</v>
      </c>
      <c r="I459" s="7">
        <v>9341</v>
      </c>
      <c r="J459" s="23" t="s">
        <v>1940</v>
      </c>
      <c r="K459" s="24" t="s">
        <v>1941</v>
      </c>
      <c r="L459" s="8" t="s">
        <v>336</v>
      </c>
      <c r="M459" s="406">
        <v>1715.6666666666667</v>
      </c>
    </row>
    <row r="460" spans="2:13" ht="12">
      <c r="B460" s="26">
        <v>440</v>
      </c>
      <c r="C460" s="23" t="s">
        <v>3075</v>
      </c>
      <c r="D460" s="29" t="s">
        <v>2115</v>
      </c>
      <c r="E460" s="29" t="s">
        <v>3076</v>
      </c>
      <c r="F460" s="24"/>
      <c r="G460" s="8" t="s">
        <v>1140</v>
      </c>
      <c r="H460" s="30">
        <v>21.251</v>
      </c>
      <c r="I460" s="7"/>
      <c r="J460" s="23"/>
      <c r="K460" s="23"/>
      <c r="L460" s="23"/>
      <c r="M460" s="405"/>
    </row>
    <row r="461" spans="2:13" ht="12">
      <c r="B461" s="26">
        <v>441</v>
      </c>
      <c r="C461" s="23" t="s">
        <v>1960</v>
      </c>
      <c r="D461" s="29" t="s">
        <v>1961</v>
      </c>
      <c r="E461" s="29" t="s">
        <v>1962</v>
      </c>
      <c r="F461" s="24"/>
      <c r="G461" s="8" t="s">
        <v>1140</v>
      </c>
      <c r="H461" s="30">
        <v>0.7776666666666667</v>
      </c>
      <c r="I461" s="7">
        <v>9372</v>
      </c>
      <c r="J461" s="23" t="s">
        <v>1958</v>
      </c>
      <c r="K461" s="24" t="s">
        <v>1959</v>
      </c>
      <c r="L461" s="8" t="s">
        <v>2399</v>
      </c>
      <c r="M461" s="25">
        <v>976</v>
      </c>
    </row>
    <row r="462" spans="2:13" ht="12">
      <c r="B462" s="26">
        <v>442</v>
      </c>
      <c r="C462" s="23" t="s">
        <v>3077</v>
      </c>
      <c r="D462" s="29" t="s">
        <v>2115</v>
      </c>
      <c r="E462" s="29"/>
      <c r="F462" s="24"/>
      <c r="G462" s="8" t="s">
        <v>1140</v>
      </c>
      <c r="H462" s="30">
        <v>8.166666666666666</v>
      </c>
      <c r="I462" s="7"/>
      <c r="J462" s="23"/>
      <c r="K462" s="23"/>
      <c r="L462" s="23"/>
      <c r="M462" s="405"/>
    </row>
    <row r="463" spans="2:13" ht="12">
      <c r="B463" s="26">
        <v>443</v>
      </c>
      <c r="C463" s="23" t="s">
        <v>3078</v>
      </c>
      <c r="D463" s="29" t="s">
        <v>2115</v>
      </c>
      <c r="E463" s="29"/>
      <c r="F463" s="24"/>
      <c r="G463" s="8" t="s">
        <v>1140</v>
      </c>
      <c r="H463" s="30">
        <v>5.778</v>
      </c>
      <c r="I463" s="7"/>
      <c r="J463" s="23"/>
      <c r="K463" s="23"/>
      <c r="L463" s="23"/>
      <c r="M463" s="405"/>
    </row>
    <row r="464" spans="2:13" ht="12">
      <c r="B464" s="26">
        <v>444</v>
      </c>
      <c r="C464" s="23" t="s">
        <v>3079</v>
      </c>
      <c r="D464" s="29"/>
      <c r="E464" s="29"/>
      <c r="F464" s="24"/>
      <c r="G464" s="8"/>
      <c r="H464" s="30"/>
      <c r="I464" s="7"/>
      <c r="J464" s="23"/>
      <c r="K464" s="23"/>
      <c r="L464" s="23"/>
      <c r="M464" s="405"/>
    </row>
    <row r="465" spans="2:13" ht="12">
      <c r="B465" s="26">
        <v>445</v>
      </c>
      <c r="C465" s="23" t="s">
        <v>3080</v>
      </c>
      <c r="D465" s="24" t="s">
        <v>455</v>
      </c>
      <c r="E465" s="29" t="s">
        <v>461</v>
      </c>
      <c r="F465" s="29" t="s">
        <v>461</v>
      </c>
      <c r="G465" s="8" t="s">
        <v>456</v>
      </c>
      <c r="H465" s="30">
        <v>103.42466666666667</v>
      </c>
      <c r="I465" s="7">
        <v>8011</v>
      </c>
      <c r="J465" s="23" t="s">
        <v>452</v>
      </c>
      <c r="K465" s="24" t="s">
        <v>453</v>
      </c>
      <c r="L465" s="23"/>
      <c r="M465" s="405"/>
    </row>
    <row r="466" spans="2:13" ht="21">
      <c r="B466" s="26">
        <v>445</v>
      </c>
      <c r="C466" s="23" t="s">
        <v>3081</v>
      </c>
      <c r="D466" s="24"/>
      <c r="E466" s="29"/>
      <c r="F466" s="29"/>
      <c r="G466" s="8"/>
      <c r="H466" s="30"/>
      <c r="I466" s="7">
        <v>8021</v>
      </c>
      <c r="J466" s="23" t="s">
        <v>459</v>
      </c>
      <c r="K466" s="24" t="s">
        <v>460</v>
      </c>
      <c r="L466" s="23"/>
      <c r="M466" s="405"/>
    </row>
    <row r="467" spans="2:13" ht="24">
      <c r="B467" s="26">
        <v>446</v>
      </c>
      <c r="C467" s="23" t="s">
        <v>2089</v>
      </c>
      <c r="D467" s="24"/>
      <c r="E467" s="29" t="s">
        <v>2090</v>
      </c>
      <c r="F467" s="24" t="s">
        <v>2090</v>
      </c>
      <c r="G467" s="8" t="s">
        <v>2402</v>
      </c>
      <c r="H467" s="30">
        <v>69.04933333333334</v>
      </c>
      <c r="I467" s="7">
        <v>9921</v>
      </c>
      <c r="J467" s="23" t="s">
        <v>3082</v>
      </c>
      <c r="K467" s="23" t="s">
        <v>3083</v>
      </c>
      <c r="L467" s="23"/>
      <c r="M467" s="405"/>
    </row>
    <row r="468" spans="2:13" ht="12">
      <c r="B468" s="26">
        <v>447</v>
      </c>
      <c r="C468" s="23" t="s">
        <v>2400</v>
      </c>
      <c r="D468" s="24" t="s">
        <v>2401</v>
      </c>
      <c r="E468" s="29" t="s">
        <v>2401</v>
      </c>
      <c r="F468" s="24" t="s">
        <v>2401</v>
      </c>
      <c r="G468" s="8" t="s">
        <v>2402</v>
      </c>
      <c r="H468" s="30">
        <v>175.83333333333334</v>
      </c>
      <c r="I468" s="7">
        <v>4501</v>
      </c>
      <c r="J468" s="23" t="s">
        <v>2397</v>
      </c>
      <c r="K468" s="24" t="s">
        <v>2398</v>
      </c>
      <c r="L468" s="8" t="s">
        <v>2399</v>
      </c>
      <c r="M468" s="406">
        <v>5922</v>
      </c>
    </row>
    <row r="469" spans="2:13" ht="24">
      <c r="B469" s="26">
        <v>448</v>
      </c>
      <c r="C469" s="23" t="s">
        <v>3084</v>
      </c>
      <c r="D469" s="29"/>
      <c r="E469" s="29"/>
      <c r="F469" s="24"/>
      <c r="G469" s="8"/>
      <c r="H469" s="30">
        <v>0</v>
      </c>
      <c r="I469" s="7"/>
      <c r="J469" s="23"/>
      <c r="K469" s="23"/>
      <c r="L469" s="23"/>
      <c r="M469" s="405"/>
    </row>
    <row r="470" spans="2:13" ht="21">
      <c r="B470" s="26">
        <v>449</v>
      </c>
      <c r="C470" s="23" t="s">
        <v>262</v>
      </c>
      <c r="D470" s="29" t="s">
        <v>263</v>
      </c>
      <c r="E470" s="29" t="s">
        <v>264</v>
      </c>
      <c r="F470" s="29" t="s">
        <v>264</v>
      </c>
      <c r="G470" s="8" t="s">
        <v>204</v>
      </c>
      <c r="H470" s="30">
        <v>2.8473333333333333</v>
      </c>
      <c r="I470" s="7">
        <v>5721</v>
      </c>
      <c r="J470" s="23" t="s">
        <v>260</v>
      </c>
      <c r="K470" s="24" t="s">
        <v>261</v>
      </c>
      <c r="L470" s="8" t="s">
        <v>201</v>
      </c>
      <c r="M470" s="406">
        <v>713.6666666666666</v>
      </c>
    </row>
    <row r="471" spans="2:13" ht="21">
      <c r="B471" s="26">
        <v>450</v>
      </c>
      <c r="C471" s="23" t="s">
        <v>2063</v>
      </c>
      <c r="D471" s="29" t="s">
        <v>2064</v>
      </c>
      <c r="E471" s="29"/>
      <c r="F471" s="24"/>
      <c r="G471" s="8" t="s">
        <v>629</v>
      </c>
      <c r="H471" s="30">
        <v>15.389000000000001</v>
      </c>
      <c r="I471" s="7">
        <v>9771</v>
      </c>
      <c r="J471" s="23" t="s">
        <v>2061</v>
      </c>
      <c r="K471" s="24" t="s">
        <v>2062</v>
      </c>
      <c r="L471" s="8" t="s">
        <v>336</v>
      </c>
      <c r="M471" s="406">
        <v>1147</v>
      </c>
    </row>
    <row r="472" spans="2:13" ht="12">
      <c r="B472" s="26">
        <v>451</v>
      </c>
      <c r="C472" s="23" t="s">
        <v>3085</v>
      </c>
      <c r="D472" s="29" t="s">
        <v>3086</v>
      </c>
      <c r="E472" s="29" t="s">
        <v>3086</v>
      </c>
      <c r="F472" s="29" t="s">
        <v>3086</v>
      </c>
      <c r="G472" s="8" t="s">
        <v>629</v>
      </c>
      <c r="H472" s="30">
        <v>1.828</v>
      </c>
      <c r="I472" s="7"/>
      <c r="J472" s="23"/>
      <c r="K472" s="23"/>
      <c r="L472" s="23"/>
      <c r="M472" s="405"/>
    </row>
    <row r="473" spans="2:13" ht="21">
      <c r="B473" s="26">
        <v>452</v>
      </c>
      <c r="C473" s="23" t="s">
        <v>253</v>
      </c>
      <c r="D473" s="24" t="s">
        <v>2423</v>
      </c>
      <c r="E473" s="29" t="s">
        <v>2423</v>
      </c>
      <c r="F473" s="24" t="s">
        <v>2423</v>
      </c>
      <c r="G473" s="8" t="s">
        <v>2425</v>
      </c>
      <c r="H473" s="30">
        <v>231.1113333333333</v>
      </c>
      <c r="I473" s="7">
        <v>5701</v>
      </c>
      <c r="J473" s="23" t="s">
        <v>251</v>
      </c>
      <c r="K473" s="24" t="s">
        <v>252</v>
      </c>
      <c r="L473" s="8" t="s">
        <v>2422</v>
      </c>
      <c r="M473" s="406">
        <v>87096.66666666667</v>
      </c>
    </row>
    <row r="474" spans="2:13" ht="12">
      <c r="B474" s="26">
        <v>453</v>
      </c>
      <c r="C474" s="23" t="s">
        <v>3087</v>
      </c>
      <c r="D474" s="24" t="s">
        <v>3088</v>
      </c>
      <c r="E474" s="29" t="s">
        <v>3088</v>
      </c>
      <c r="F474" s="24" t="s">
        <v>3088</v>
      </c>
      <c r="G474" s="8" t="s">
        <v>259</v>
      </c>
      <c r="H474" s="30">
        <v>9.972333333333333</v>
      </c>
      <c r="I474" s="7"/>
      <c r="J474" s="23"/>
      <c r="K474" s="23"/>
      <c r="L474" s="23"/>
      <c r="M474" s="405"/>
    </row>
    <row r="475" spans="2:13" ht="21">
      <c r="B475" s="26">
        <v>454</v>
      </c>
      <c r="C475" s="23" t="s">
        <v>257</v>
      </c>
      <c r="D475" s="24" t="s">
        <v>3089</v>
      </c>
      <c r="E475" s="29" t="s">
        <v>3089</v>
      </c>
      <c r="F475" s="24" t="s">
        <v>3089</v>
      </c>
      <c r="G475" s="8" t="s">
        <v>259</v>
      </c>
      <c r="H475" s="30">
        <v>12.666666666666666</v>
      </c>
      <c r="I475" s="7">
        <v>5712</v>
      </c>
      <c r="J475" s="23" t="s">
        <v>254</v>
      </c>
      <c r="K475" s="24" t="s">
        <v>3090</v>
      </c>
      <c r="L475" s="8" t="s">
        <v>2422</v>
      </c>
      <c r="M475" s="406">
        <v>1115.6666666666667</v>
      </c>
    </row>
    <row r="476" spans="2:13" ht="21">
      <c r="B476" s="26">
        <v>455</v>
      </c>
      <c r="C476" s="23" t="s">
        <v>1971</v>
      </c>
      <c r="D476" s="24" t="s">
        <v>1972</v>
      </c>
      <c r="E476" s="29" t="s">
        <v>1972</v>
      </c>
      <c r="F476" s="24"/>
      <c r="G476" s="8" t="s">
        <v>259</v>
      </c>
      <c r="H476" s="30">
        <v>15.28</v>
      </c>
      <c r="I476" s="7">
        <v>9382</v>
      </c>
      <c r="J476" s="23" t="s">
        <v>1968</v>
      </c>
      <c r="K476" s="24" t="s">
        <v>1969</v>
      </c>
      <c r="L476" s="8" t="s">
        <v>1970</v>
      </c>
      <c r="M476" s="406">
        <v>35</v>
      </c>
    </row>
    <row r="477" spans="2:13" ht="21">
      <c r="B477" s="26">
        <v>456</v>
      </c>
      <c r="C477" s="23" t="s">
        <v>1777</v>
      </c>
      <c r="D477" s="29" t="s">
        <v>3091</v>
      </c>
      <c r="E477" s="29" t="s">
        <v>1778</v>
      </c>
      <c r="F477" s="29" t="s">
        <v>1778</v>
      </c>
      <c r="G477" s="8" t="s">
        <v>259</v>
      </c>
      <c r="H477" s="30">
        <v>36.083333333333336</v>
      </c>
      <c r="I477" s="7">
        <v>9091</v>
      </c>
      <c r="J477" s="23" t="s">
        <v>1774</v>
      </c>
      <c r="K477" s="24" t="s">
        <v>1775</v>
      </c>
      <c r="L477" s="8" t="s">
        <v>1776</v>
      </c>
      <c r="M477" s="406">
        <v>4292</v>
      </c>
    </row>
    <row r="478" spans="2:13" ht="12">
      <c r="B478" s="26">
        <v>457</v>
      </c>
      <c r="C478" s="23" t="s">
        <v>3092</v>
      </c>
      <c r="D478" s="29"/>
      <c r="E478" s="29"/>
      <c r="F478" s="24"/>
      <c r="G478" s="8"/>
      <c r="H478" s="30">
        <v>0</v>
      </c>
      <c r="I478" s="7"/>
      <c r="J478" s="23"/>
      <c r="K478" s="23"/>
      <c r="L478" s="23"/>
      <c r="M478" s="405"/>
    </row>
    <row r="479" spans="2:13" ht="21">
      <c r="B479" s="26">
        <v>458</v>
      </c>
      <c r="C479" s="23" t="s">
        <v>337</v>
      </c>
      <c r="D479" s="29" t="s">
        <v>338</v>
      </c>
      <c r="E479" s="29" t="s">
        <v>338</v>
      </c>
      <c r="F479" s="29" t="s">
        <v>338</v>
      </c>
      <c r="G479" s="8" t="s">
        <v>259</v>
      </c>
      <c r="H479" s="30">
        <v>0.6666666666666666</v>
      </c>
      <c r="I479" s="7">
        <v>6201</v>
      </c>
      <c r="J479" s="23" t="s">
        <v>3093</v>
      </c>
      <c r="K479" s="24" t="s">
        <v>3094</v>
      </c>
      <c r="L479" s="8" t="s">
        <v>336</v>
      </c>
      <c r="M479" s="25">
        <v>30</v>
      </c>
    </row>
    <row r="480" spans="2:13" ht="12">
      <c r="B480" s="26">
        <v>459</v>
      </c>
      <c r="C480" s="23" t="s">
        <v>341</v>
      </c>
      <c r="D480" s="29" t="s">
        <v>342</v>
      </c>
      <c r="E480" s="29" t="s">
        <v>342</v>
      </c>
      <c r="F480" s="29" t="s">
        <v>342</v>
      </c>
      <c r="G480" s="8" t="s">
        <v>259</v>
      </c>
      <c r="H480" s="30">
        <v>0.5</v>
      </c>
      <c r="I480" s="7">
        <v>6202</v>
      </c>
      <c r="J480" s="23" t="s">
        <v>339</v>
      </c>
      <c r="K480" s="24" t="s">
        <v>340</v>
      </c>
      <c r="L480" s="8" t="s">
        <v>336</v>
      </c>
      <c r="M480" s="25">
        <v>30</v>
      </c>
    </row>
    <row r="481" spans="2:13" ht="12">
      <c r="B481" s="26">
        <v>460</v>
      </c>
      <c r="C481" s="23" t="s">
        <v>3095</v>
      </c>
      <c r="D481" s="29" t="s">
        <v>3096</v>
      </c>
      <c r="E481" s="29" t="s">
        <v>3096</v>
      </c>
      <c r="F481" s="29" t="s">
        <v>3096</v>
      </c>
      <c r="G481" s="8" t="s">
        <v>259</v>
      </c>
      <c r="H481" s="30">
        <v>126.11099999999999</v>
      </c>
      <c r="I481" s="7"/>
      <c r="J481" s="23"/>
      <c r="K481" s="23"/>
      <c r="L481" s="23"/>
      <c r="M481" s="405"/>
    </row>
    <row r="482" spans="2:13" ht="24">
      <c r="B482" s="26">
        <v>461</v>
      </c>
      <c r="C482" s="23" t="s">
        <v>349</v>
      </c>
      <c r="D482" s="29" t="s">
        <v>350</v>
      </c>
      <c r="E482" s="29" t="s">
        <v>351</v>
      </c>
      <c r="F482" s="24"/>
      <c r="G482" s="8" t="s">
        <v>352</v>
      </c>
      <c r="H482" s="30">
        <v>12.333333333333334</v>
      </c>
      <c r="I482" s="7">
        <v>6213</v>
      </c>
      <c r="J482" s="23" t="s">
        <v>347</v>
      </c>
      <c r="K482" s="24" t="s">
        <v>348</v>
      </c>
      <c r="L482" s="8" t="s">
        <v>336</v>
      </c>
      <c r="M482" s="406">
        <v>129870</v>
      </c>
    </row>
    <row r="483" spans="2:13" ht="12">
      <c r="B483" s="26">
        <v>462</v>
      </c>
      <c r="C483" s="23" t="s">
        <v>3097</v>
      </c>
      <c r="D483" s="29" t="s">
        <v>3098</v>
      </c>
      <c r="E483" s="29" t="s">
        <v>3098</v>
      </c>
      <c r="F483" s="24"/>
      <c r="G483" s="8" t="s">
        <v>259</v>
      </c>
      <c r="H483" s="30">
        <v>2.2276666666666665</v>
      </c>
      <c r="I483" s="7"/>
      <c r="J483" s="23"/>
      <c r="K483" s="23"/>
      <c r="L483" s="23"/>
      <c r="M483" s="405"/>
    </row>
    <row r="484" spans="2:13" ht="24" thickBot="1">
      <c r="B484" s="83">
        <v>463</v>
      </c>
      <c r="C484" s="59" t="s">
        <v>3099</v>
      </c>
      <c r="D484" s="63"/>
      <c r="E484" s="63"/>
      <c r="F484" s="60"/>
      <c r="G484" s="11" t="s">
        <v>259</v>
      </c>
      <c r="H484" s="84">
        <v>0.5</v>
      </c>
      <c r="I484" s="76">
        <v>6221</v>
      </c>
      <c r="J484" s="59" t="s">
        <v>359</v>
      </c>
      <c r="K484" s="59" t="s">
        <v>360</v>
      </c>
      <c r="L484" s="59" t="s">
        <v>336</v>
      </c>
      <c r="M484" s="409">
        <v>3780.6666666666665</v>
      </c>
    </row>
    <row r="485" ht="13.5" customHeight="1">
      <c r="H485" s="87"/>
    </row>
    <row r="486" spans="3:8" ht="13.5" customHeight="1">
      <c r="C486" s="1" t="s">
        <v>2091</v>
      </c>
      <c r="H486" s="87"/>
    </row>
    <row r="487" ht="13.5" customHeight="1">
      <c r="H487" s="87"/>
    </row>
    <row r="488" ht="13.5" customHeight="1">
      <c r="H488" s="87"/>
    </row>
    <row r="489" ht="13.5" customHeight="1">
      <c r="H489" s="87"/>
    </row>
    <row r="490" ht="13.5" customHeight="1">
      <c r="H490" s="87"/>
    </row>
    <row r="491" ht="13.5" customHeight="1">
      <c r="H491" s="87"/>
    </row>
    <row r="492" ht="13.5" customHeight="1">
      <c r="H492" s="87"/>
    </row>
    <row r="493" ht="13.5" customHeight="1">
      <c r="H493" s="87"/>
    </row>
    <row r="494" ht="13.5" customHeight="1">
      <c r="H494" s="87"/>
    </row>
    <row r="495" ht="13.5" customHeight="1">
      <c r="H495" s="87"/>
    </row>
    <row r="496" ht="13.5" customHeight="1">
      <c r="H496" s="87"/>
    </row>
    <row r="497" ht="13.5" customHeight="1">
      <c r="H497" s="87"/>
    </row>
    <row r="498" ht="13.5" customHeight="1">
      <c r="H498" s="87"/>
    </row>
    <row r="499" ht="13.5" customHeight="1">
      <c r="H499" s="87"/>
    </row>
    <row r="500" ht="13.5" customHeight="1">
      <c r="H500" s="87"/>
    </row>
    <row r="501" ht="13.5" customHeight="1">
      <c r="H501" s="87"/>
    </row>
    <row r="502" ht="13.5" customHeight="1">
      <c r="H502" s="87"/>
    </row>
    <row r="503" ht="13.5" customHeight="1">
      <c r="H503" s="87"/>
    </row>
    <row r="504" ht="13.5" customHeight="1">
      <c r="H504" s="87"/>
    </row>
    <row r="505" ht="13.5" customHeight="1">
      <c r="H505" s="87"/>
    </row>
    <row r="506" ht="13.5" customHeight="1">
      <c r="H506" s="87"/>
    </row>
    <row r="507" ht="13.5" customHeight="1">
      <c r="H507" s="87"/>
    </row>
    <row r="508" ht="13.5" customHeight="1">
      <c r="H508" s="87"/>
    </row>
    <row r="509" ht="13.5" customHeight="1">
      <c r="H509" s="87"/>
    </row>
    <row r="510" ht="13.5" customHeight="1">
      <c r="H510" s="87"/>
    </row>
    <row r="511" ht="13.5" customHeight="1">
      <c r="H511" s="87"/>
    </row>
    <row r="512" ht="13.5" customHeight="1">
      <c r="H512" s="87"/>
    </row>
    <row r="513" ht="13.5" customHeight="1">
      <c r="H513" s="87"/>
    </row>
    <row r="514" ht="13.5" customHeight="1">
      <c r="H514" s="87"/>
    </row>
    <row r="515" ht="13.5" customHeight="1">
      <c r="H515" s="87"/>
    </row>
    <row r="516" ht="13.5" customHeight="1">
      <c r="H516" s="87"/>
    </row>
    <row r="517" ht="13.5" customHeight="1">
      <c r="H517" s="87"/>
    </row>
    <row r="518" ht="13.5" customHeight="1">
      <c r="H518" s="87"/>
    </row>
    <row r="519" ht="13.5" customHeight="1">
      <c r="H519" s="87"/>
    </row>
    <row r="520" ht="13.5" customHeight="1">
      <c r="H520" s="87"/>
    </row>
    <row r="521" ht="13.5" customHeight="1">
      <c r="H521" s="87"/>
    </row>
    <row r="522" ht="13.5" customHeight="1">
      <c r="H522" s="87"/>
    </row>
    <row r="523" ht="13.5" customHeight="1">
      <c r="H523" s="87"/>
    </row>
    <row r="524" ht="13.5" customHeight="1">
      <c r="H524" s="87"/>
    </row>
    <row r="525" ht="13.5" customHeight="1">
      <c r="H525" s="87"/>
    </row>
    <row r="526" ht="13.5" customHeight="1">
      <c r="H526" s="87"/>
    </row>
    <row r="527" ht="13.5" customHeight="1">
      <c r="H527" s="87"/>
    </row>
    <row r="528" ht="13.5" customHeight="1">
      <c r="H528" s="87"/>
    </row>
    <row r="529" ht="13.5" customHeight="1">
      <c r="H529" s="87"/>
    </row>
    <row r="530" ht="13.5" customHeight="1">
      <c r="H530" s="87"/>
    </row>
    <row r="531" ht="13.5" customHeight="1">
      <c r="H531" s="87"/>
    </row>
    <row r="532" ht="13.5" customHeight="1">
      <c r="H532" s="87"/>
    </row>
    <row r="533" ht="13.5" customHeight="1">
      <c r="H533" s="87"/>
    </row>
    <row r="534" ht="13.5" customHeight="1">
      <c r="H534" s="87"/>
    </row>
    <row r="535" ht="13.5" customHeight="1">
      <c r="H535" s="87"/>
    </row>
    <row r="536" ht="13.5" customHeight="1">
      <c r="H536" s="87"/>
    </row>
    <row r="537" ht="13.5" customHeight="1">
      <c r="H537" s="87"/>
    </row>
    <row r="538" ht="13.5" customHeight="1">
      <c r="H538" s="87"/>
    </row>
    <row r="539" ht="13.5" customHeight="1">
      <c r="H539" s="87"/>
    </row>
    <row r="540" ht="13.5" customHeight="1">
      <c r="H540" s="87"/>
    </row>
    <row r="541" ht="13.5" customHeight="1">
      <c r="H541" s="87"/>
    </row>
    <row r="542" ht="13.5" customHeight="1">
      <c r="H542" s="87"/>
    </row>
    <row r="543" ht="13.5" customHeight="1">
      <c r="H543" s="87"/>
    </row>
    <row r="544" ht="13.5" customHeight="1">
      <c r="H544" s="87"/>
    </row>
    <row r="545" ht="13.5" customHeight="1">
      <c r="H545" s="87"/>
    </row>
    <row r="546" ht="13.5" customHeight="1">
      <c r="H546" s="87"/>
    </row>
    <row r="547" ht="13.5" customHeight="1">
      <c r="H547" s="87"/>
    </row>
    <row r="548" ht="13.5" customHeight="1">
      <c r="H548" s="87"/>
    </row>
    <row r="549" ht="13.5" customHeight="1">
      <c r="H549" s="87"/>
    </row>
    <row r="550" ht="13.5" customHeight="1">
      <c r="H550" s="87"/>
    </row>
    <row r="551" ht="13.5" customHeight="1">
      <c r="H551" s="87"/>
    </row>
    <row r="552" ht="13.5" customHeight="1">
      <c r="H552" s="87"/>
    </row>
    <row r="553" ht="13.5" customHeight="1">
      <c r="H553" s="87"/>
    </row>
    <row r="554" ht="13.5" customHeight="1">
      <c r="H554" s="87"/>
    </row>
    <row r="555" ht="13.5" customHeight="1">
      <c r="H555" s="87"/>
    </row>
    <row r="556" ht="13.5" customHeight="1">
      <c r="H556" s="87"/>
    </row>
    <row r="557" ht="13.5" customHeight="1">
      <c r="H557" s="87"/>
    </row>
    <row r="558" ht="13.5" customHeight="1">
      <c r="H558" s="87"/>
    </row>
    <row r="559" ht="13.5" customHeight="1">
      <c r="H559" s="87"/>
    </row>
    <row r="560" ht="13.5" customHeight="1">
      <c r="H560" s="87"/>
    </row>
    <row r="561" ht="13.5" customHeight="1">
      <c r="H561" s="87"/>
    </row>
    <row r="562" ht="13.5" customHeight="1">
      <c r="H562" s="87"/>
    </row>
    <row r="563" ht="13.5" customHeight="1">
      <c r="H563" s="87"/>
    </row>
    <row r="564" ht="13.5" customHeight="1">
      <c r="H564" s="87"/>
    </row>
    <row r="565" ht="13.5" customHeight="1">
      <c r="H565" s="87"/>
    </row>
    <row r="566" ht="13.5" customHeight="1">
      <c r="H566" s="87"/>
    </row>
    <row r="567" ht="13.5" customHeight="1">
      <c r="H567" s="87"/>
    </row>
    <row r="568" ht="13.5" customHeight="1">
      <c r="H568" s="87"/>
    </row>
    <row r="569" ht="13.5" customHeight="1">
      <c r="H569" s="87"/>
    </row>
    <row r="570" ht="13.5" customHeight="1">
      <c r="H570" s="87"/>
    </row>
    <row r="571" ht="13.5" customHeight="1">
      <c r="H571" s="87"/>
    </row>
    <row r="572" ht="13.5" customHeight="1">
      <c r="H572" s="87"/>
    </row>
    <row r="573" ht="13.5" customHeight="1">
      <c r="H573" s="87"/>
    </row>
    <row r="574" ht="13.5" customHeight="1">
      <c r="H574" s="87"/>
    </row>
    <row r="575" ht="13.5" customHeight="1">
      <c r="H575" s="87"/>
    </row>
    <row r="576" ht="13.5" customHeight="1">
      <c r="H576" s="87"/>
    </row>
    <row r="577" ht="13.5" customHeight="1">
      <c r="H577" s="87"/>
    </row>
    <row r="578" ht="13.5" customHeight="1">
      <c r="H578" s="87"/>
    </row>
    <row r="579" ht="13.5" customHeight="1">
      <c r="H579" s="87"/>
    </row>
    <row r="580" ht="13.5" customHeight="1">
      <c r="H580" s="87"/>
    </row>
    <row r="581" ht="13.5" customHeight="1">
      <c r="H581" s="87"/>
    </row>
    <row r="582" ht="13.5" customHeight="1">
      <c r="H582" s="87"/>
    </row>
    <row r="583" ht="13.5" customHeight="1">
      <c r="H583" s="87"/>
    </row>
    <row r="584" ht="13.5" customHeight="1">
      <c r="H584" s="87"/>
    </row>
    <row r="585" ht="13.5" customHeight="1">
      <c r="H585" s="87"/>
    </row>
    <row r="586" ht="13.5" customHeight="1">
      <c r="H586" s="87"/>
    </row>
    <row r="587" ht="13.5" customHeight="1">
      <c r="H587" s="87"/>
    </row>
    <row r="588" ht="13.5" customHeight="1">
      <c r="H588" s="87"/>
    </row>
    <row r="589" ht="13.5" customHeight="1">
      <c r="H589" s="87"/>
    </row>
    <row r="590" ht="13.5" customHeight="1">
      <c r="H590" s="87"/>
    </row>
    <row r="591" ht="13.5" customHeight="1">
      <c r="H591" s="87"/>
    </row>
    <row r="592" ht="13.5" customHeight="1">
      <c r="H592" s="87"/>
    </row>
    <row r="593" ht="13.5" customHeight="1">
      <c r="H593" s="87"/>
    </row>
    <row r="594" ht="13.5" customHeight="1">
      <c r="H594" s="87"/>
    </row>
    <row r="595" ht="13.5" customHeight="1">
      <c r="H595" s="87"/>
    </row>
    <row r="596" ht="13.5" customHeight="1">
      <c r="H596" s="87"/>
    </row>
    <row r="597" ht="13.5" customHeight="1">
      <c r="H597" s="87"/>
    </row>
    <row r="598" ht="13.5" customHeight="1">
      <c r="H598" s="87"/>
    </row>
    <row r="599" ht="13.5" customHeight="1">
      <c r="H599" s="87"/>
    </row>
    <row r="600" ht="13.5" customHeight="1">
      <c r="H600" s="87"/>
    </row>
    <row r="601" ht="13.5" customHeight="1">
      <c r="H601" s="87"/>
    </row>
    <row r="602" ht="13.5" customHeight="1">
      <c r="H602" s="87"/>
    </row>
    <row r="603" ht="13.5" customHeight="1">
      <c r="H603" s="87"/>
    </row>
    <row r="604" ht="13.5" customHeight="1">
      <c r="H604" s="87"/>
    </row>
    <row r="605" ht="13.5" customHeight="1">
      <c r="H605" s="87"/>
    </row>
    <row r="606" ht="13.5" customHeight="1">
      <c r="H606" s="87"/>
    </row>
    <row r="607" ht="13.5" customHeight="1">
      <c r="H607" s="87"/>
    </row>
    <row r="608" ht="13.5" customHeight="1">
      <c r="H608" s="87"/>
    </row>
    <row r="609" ht="13.5" customHeight="1">
      <c r="H609" s="87"/>
    </row>
    <row r="610" ht="13.5" customHeight="1">
      <c r="H610" s="87"/>
    </row>
    <row r="611" ht="13.5" customHeight="1">
      <c r="H611" s="87"/>
    </row>
    <row r="612" ht="13.5" customHeight="1">
      <c r="H612" s="87"/>
    </row>
    <row r="613" ht="13.5" customHeight="1">
      <c r="H613" s="87"/>
    </row>
    <row r="614" ht="13.5" customHeight="1">
      <c r="H614" s="87"/>
    </row>
    <row r="615" ht="13.5" customHeight="1">
      <c r="H615" s="87"/>
    </row>
    <row r="616" ht="13.5" customHeight="1">
      <c r="H616" s="87"/>
    </row>
    <row r="617" ht="13.5" customHeight="1">
      <c r="H617" s="87"/>
    </row>
    <row r="618" ht="13.5" customHeight="1">
      <c r="H618" s="87"/>
    </row>
    <row r="619" ht="13.5" customHeight="1">
      <c r="H619" s="87"/>
    </row>
    <row r="620" ht="13.5" customHeight="1">
      <c r="H620" s="87"/>
    </row>
    <row r="621" ht="13.5" customHeight="1">
      <c r="H621" s="87"/>
    </row>
    <row r="622" ht="13.5" customHeight="1">
      <c r="H622" s="87"/>
    </row>
    <row r="623" ht="13.5" customHeight="1">
      <c r="H623" s="87"/>
    </row>
    <row r="624" ht="13.5" customHeight="1">
      <c r="H624" s="87"/>
    </row>
    <row r="625" ht="13.5" customHeight="1">
      <c r="H625" s="87"/>
    </row>
    <row r="626" ht="13.5" customHeight="1">
      <c r="H626" s="87"/>
    </row>
    <row r="627" ht="13.5" customHeight="1">
      <c r="H627" s="87"/>
    </row>
    <row r="628" ht="13.5" customHeight="1">
      <c r="H628" s="87"/>
    </row>
    <row r="629" ht="13.5" customHeight="1">
      <c r="H629" s="87"/>
    </row>
    <row r="630" ht="13.5" customHeight="1">
      <c r="H630" s="87"/>
    </row>
    <row r="631" ht="13.5" customHeight="1">
      <c r="H631" s="87"/>
    </row>
    <row r="632" ht="13.5" customHeight="1">
      <c r="H632" s="87"/>
    </row>
    <row r="633" ht="13.5" customHeight="1">
      <c r="H633" s="87"/>
    </row>
    <row r="634" ht="13.5" customHeight="1">
      <c r="H634" s="87"/>
    </row>
    <row r="635" ht="13.5" customHeight="1">
      <c r="H635" s="87"/>
    </row>
    <row r="636" ht="13.5" customHeight="1">
      <c r="H636" s="87"/>
    </row>
    <row r="637" ht="13.5" customHeight="1">
      <c r="H637" s="87"/>
    </row>
    <row r="638" ht="13.5" customHeight="1">
      <c r="H638" s="87"/>
    </row>
    <row r="639" ht="13.5" customHeight="1">
      <c r="H639" s="87"/>
    </row>
    <row r="640" ht="13.5" customHeight="1">
      <c r="H640" s="87"/>
    </row>
    <row r="641" ht="13.5" customHeight="1">
      <c r="H641" s="87"/>
    </row>
    <row r="642" ht="13.5" customHeight="1">
      <c r="H642" s="87"/>
    </row>
    <row r="643" ht="13.5" customHeight="1">
      <c r="H643" s="87"/>
    </row>
    <row r="644" ht="13.5" customHeight="1">
      <c r="H644" s="87"/>
    </row>
    <row r="645" ht="13.5" customHeight="1">
      <c r="H645" s="87"/>
    </row>
    <row r="646" ht="13.5" customHeight="1">
      <c r="H646" s="87"/>
    </row>
    <row r="647" ht="13.5" customHeight="1">
      <c r="H647" s="87"/>
    </row>
    <row r="648" ht="13.5" customHeight="1">
      <c r="H648" s="87"/>
    </row>
    <row r="649" ht="13.5" customHeight="1">
      <c r="H649" s="87"/>
    </row>
    <row r="650" ht="13.5" customHeight="1">
      <c r="H650" s="87"/>
    </row>
    <row r="651" ht="13.5" customHeight="1">
      <c r="H651" s="87"/>
    </row>
    <row r="652" ht="13.5" customHeight="1">
      <c r="H652" s="87"/>
    </row>
    <row r="653" ht="13.5" customHeight="1">
      <c r="H653" s="87"/>
    </row>
    <row r="654" ht="13.5" customHeight="1">
      <c r="H654" s="87"/>
    </row>
    <row r="655" ht="13.5" customHeight="1">
      <c r="H655" s="87"/>
    </row>
    <row r="656" ht="13.5" customHeight="1">
      <c r="H656" s="87"/>
    </row>
    <row r="657" ht="13.5" customHeight="1">
      <c r="H657" s="87"/>
    </row>
    <row r="658" ht="13.5" customHeight="1">
      <c r="H658" s="87"/>
    </row>
    <row r="659" ht="13.5" customHeight="1">
      <c r="H659" s="87"/>
    </row>
    <row r="660" ht="13.5" customHeight="1">
      <c r="H660" s="87"/>
    </row>
    <row r="661" ht="13.5" customHeight="1">
      <c r="H661" s="87"/>
    </row>
    <row r="662" ht="13.5" customHeight="1">
      <c r="H662" s="87"/>
    </row>
    <row r="663" ht="13.5" customHeight="1">
      <c r="H663" s="87"/>
    </row>
    <row r="664" ht="13.5" customHeight="1">
      <c r="H664" s="87"/>
    </row>
    <row r="665" ht="13.5" customHeight="1">
      <c r="H665" s="87"/>
    </row>
    <row r="666" ht="13.5" customHeight="1">
      <c r="H666" s="87"/>
    </row>
    <row r="667" ht="13.5" customHeight="1">
      <c r="H667" s="87"/>
    </row>
    <row r="668" ht="13.5" customHeight="1">
      <c r="H668" s="87"/>
    </row>
    <row r="669" ht="13.5" customHeight="1">
      <c r="H669" s="87"/>
    </row>
    <row r="670" ht="13.5" customHeight="1">
      <c r="H670" s="87"/>
    </row>
    <row r="671" ht="13.5" customHeight="1">
      <c r="H671" s="87"/>
    </row>
    <row r="672" ht="13.5" customHeight="1">
      <c r="H672" s="87"/>
    </row>
    <row r="673" ht="13.5" customHeight="1">
      <c r="H673" s="87"/>
    </row>
    <row r="674" ht="13.5" customHeight="1">
      <c r="H674" s="87"/>
    </row>
    <row r="675" ht="13.5" customHeight="1">
      <c r="H675" s="87"/>
    </row>
    <row r="676" ht="13.5" customHeight="1">
      <c r="H676" s="87"/>
    </row>
    <row r="677" ht="13.5" customHeight="1">
      <c r="H677" s="87"/>
    </row>
    <row r="678" ht="13.5" customHeight="1">
      <c r="H678" s="87"/>
    </row>
    <row r="679" ht="13.5" customHeight="1">
      <c r="H679" s="87"/>
    </row>
    <row r="680" ht="13.5" customHeight="1">
      <c r="H680" s="87"/>
    </row>
    <row r="681" ht="13.5" customHeight="1">
      <c r="H681" s="87"/>
    </row>
    <row r="682" ht="13.5" customHeight="1">
      <c r="H682" s="87"/>
    </row>
    <row r="683" ht="13.5" customHeight="1">
      <c r="H683" s="87"/>
    </row>
    <row r="684" ht="13.5" customHeight="1">
      <c r="H684" s="87"/>
    </row>
    <row r="685" ht="13.5" customHeight="1">
      <c r="H685" s="87"/>
    </row>
    <row r="686" ht="13.5" customHeight="1">
      <c r="H686" s="87"/>
    </row>
    <row r="687" ht="13.5" customHeight="1">
      <c r="H687" s="87"/>
    </row>
    <row r="688" ht="13.5" customHeight="1">
      <c r="H688" s="87"/>
    </row>
    <row r="689" ht="13.5" customHeight="1">
      <c r="H689" s="87"/>
    </row>
    <row r="690" ht="13.5" customHeight="1">
      <c r="H690" s="87"/>
    </row>
    <row r="691" ht="13.5" customHeight="1">
      <c r="H691" s="87"/>
    </row>
    <row r="692" ht="13.5" customHeight="1">
      <c r="H692" s="87"/>
    </row>
    <row r="693" ht="13.5" customHeight="1">
      <c r="H693" s="87"/>
    </row>
    <row r="694" ht="13.5" customHeight="1">
      <c r="H694" s="87"/>
    </row>
    <row r="695" ht="13.5" customHeight="1">
      <c r="H695" s="87"/>
    </row>
    <row r="696" ht="13.5" customHeight="1">
      <c r="H696" s="87"/>
    </row>
    <row r="697" ht="13.5" customHeight="1">
      <c r="H697" s="87"/>
    </row>
    <row r="698" ht="13.5" customHeight="1">
      <c r="H698" s="87"/>
    </row>
    <row r="699" ht="13.5" customHeight="1">
      <c r="H699" s="87"/>
    </row>
    <row r="700" ht="13.5" customHeight="1">
      <c r="H700" s="87"/>
    </row>
    <row r="701" ht="13.5" customHeight="1">
      <c r="H701" s="87"/>
    </row>
    <row r="702" ht="13.5" customHeight="1">
      <c r="H702" s="87"/>
    </row>
    <row r="703" ht="13.5" customHeight="1">
      <c r="H703" s="87"/>
    </row>
    <row r="704" ht="13.5" customHeight="1">
      <c r="H704" s="87"/>
    </row>
    <row r="705" ht="13.5" customHeight="1">
      <c r="H705" s="87"/>
    </row>
    <row r="706" ht="13.5" customHeight="1">
      <c r="H706" s="87"/>
    </row>
    <row r="707" ht="13.5" customHeight="1">
      <c r="H707" s="87"/>
    </row>
    <row r="708" ht="13.5" customHeight="1">
      <c r="H708" s="87"/>
    </row>
    <row r="709" ht="13.5" customHeight="1">
      <c r="H709" s="87"/>
    </row>
    <row r="710" ht="13.5" customHeight="1">
      <c r="H710" s="87"/>
    </row>
    <row r="711" ht="13.5" customHeight="1">
      <c r="H711" s="87"/>
    </row>
    <row r="712" ht="13.5" customHeight="1">
      <c r="H712" s="87"/>
    </row>
    <row r="713" ht="13.5" customHeight="1">
      <c r="H713" s="87"/>
    </row>
    <row r="714" ht="13.5" customHeight="1">
      <c r="H714" s="87"/>
    </row>
    <row r="715" ht="13.5" customHeight="1">
      <c r="H715" s="87"/>
    </row>
    <row r="716" ht="13.5" customHeight="1">
      <c r="H716" s="87"/>
    </row>
    <row r="717" ht="13.5" customHeight="1">
      <c r="H717" s="87"/>
    </row>
    <row r="718" ht="13.5" customHeight="1">
      <c r="H718" s="87"/>
    </row>
    <row r="719" ht="13.5" customHeight="1">
      <c r="H719" s="87"/>
    </row>
    <row r="720" ht="13.5" customHeight="1">
      <c r="H720" s="87"/>
    </row>
    <row r="721" ht="13.5" customHeight="1">
      <c r="H721" s="87"/>
    </row>
    <row r="722" ht="13.5" customHeight="1">
      <c r="H722" s="87"/>
    </row>
    <row r="723" ht="13.5" customHeight="1">
      <c r="H723" s="87"/>
    </row>
    <row r="724" ht="13.5" customHeight="1">
      <c r="H724" s="87"/>
    </row>
    <row r="725" ht="13.5" customHeight="1">
      <c r="H725" s="87"/>
    </row>
    <row r="726" ht="13.5" customHeight="1">
      <c r="H726" s="87"/>
    </row>
    <row r="727" ht="13.5" customHeight="1">
      <c r="H727" s="87"/>
    </row>
    <row r="728" ht="13.5" customHeight="1">
      <c r="H728" s="87"/>
    </row>
    <row r="729" ht="13.5" customHeight="1">
      <c r="H729" s="87"/>
    </row>
    <row r="730" ht="13.5" customHeight="1">
      <c r="H730" s="87"/>
    </row>
    <row r="731" ht="13.5" customHeight="1">
      <c r="H731" s="87"/>
    </row>
    <row r="732" ht="13.5" customHeight="1">
      <c r="H732" s="87"/>
    </row>
    <row r="733" ht="13.5" customHeight="1">
      <c r="H733" s="87"/>
    </row>
    <row r="734" ht="13.5" customHeight="1">
      <c r="H734" s="87"/>
    </row>
    <row r="735" ht="13.5" customHeight="1">
      <c r="H735" s="87"/>
    </row>
    <row r="736" ht="13.5" customHeight="1">
      <c r="H736" s="87"/>
    </row>
    <row r="737" ht="13.5" customHeight="1">
      <c r="H737" s="87"/>
    </row>
    <row r="738" ht="13.5" customHeight="1">
      <c r="H738" s="87"/>
    </row>
    <row r="739" ht="13.5" customHeight="1">
      <c r="H739" s="87"/>
    </row>
    <row r="740" ht="13.5" customHeight="1">
      <c r="H740" s="87"/>
    </row>
    <row r="741" ht="13.5" customHeight="1">
      <c r="H741" s="87"/>
    </row>
    <row r="742" ht="13.5" customHeight="1">
      <c r="H742" s="87"/>
    </row>
    <row r="743" ht="13.5" customHeight="1">
      <c r="H743" s="87"/>
    </row>
    <row r="744" ht="13.5" customHeight="1">
      <c r="H744" s="87"/>
    </row>
    <row r="745" ht="13.5" customHeight="1">
      <c r="H745" s="87"/>
    </row>
    <row r="746" ht="13.5" customHeight="1">
      <c r="H746" s="87"/>
    </row>
    <row r="747" ht="13.5" customHeight="1">
      <c r="H747" s="87"/>
    </row>
    <row r="748" ht="13.5" customHeight="1">
      <c r="H748" s="87"/>
    </row>
    <row r="749" ht="13.5" customHeight="1">
      <c r="H749" s="87"/>
    </row>
    <row r="750" ht="13.5" customHeight="1">
      <c r="H750" s="87"/>
    </row>
    <row r="751" ht="13.5" customHeight="1">
      <c r="H751" s="87"/>
    </row>
    <row r="752" ht="13.5" customHeight="1">
      <c r="H752" s="87"/>
    </row>
    <row r="753" ht="13.5" customHeight="1">
      <c r="H753" s="87"/>
    </row>
    <row r="754" ht="13.5" customHeight="1">
      <c r="H754" s="87"/>
    </row>
    <row r="755" ht="13.5" customHeight="1">
      <c r="H755" s="87"/>
    </row>
    <row r="756" ht="13.5" customHeight="1">
      <c r="H756" s="87"/>
    </row>
    <row r="757" ht="13.5" customHeight="1">
      <c r="H757" s="87"/>
    </row>
    <row r="758" ht="13.5" customHeight="1">
      <c r="H758" s="87"/>
    </row>
    <row r="759" ht="13.5" customHeight="1">
      <c r="H759" s="87"/>
    </row>
    <row r="760" ht="13.5" customHeight="1">
      <c r="H760" s="87"/>
    </row>
    <row r="761" ht="13.5" customHeight="1">
      <c r="H761" s="87"/>
    </row>
    <row r="762" ht="13.5" customHeight="1">
      <c r="H762" s="87"/>
    </row>
    <row r="763" ht="13.5" customHeight="1">
      <c r="H763" s="87"/>
    </row>
    <row r="764" ht="13.5" customHeight="1">
      <c r="H764" s="87"/>
    </row>
    <row r="765" ht="13.5" customHeight="1">
      <c r="H765" s="87"/>
    </row>
    <row r="766" ht="13.5" customHeight="1">
      <c r="H766" s="87"/>
    </row>
    <row r="767" ht="13.5" customHeight="1">
      <c r="H767" s="87"/>
    </row>
    <row r="768" ht="13.5" customHeight="1">
      <c r="H768" s="87"/>
    </row>
    <row r="769" ht="13.5" customHeight="1">
      <c r="H769" s="87"/>
    </row>
    <row r="770" ht="13.5" customHeight="1">
      <c r="H770" s="87"/>
    </row>
    <row r="771" ht="13.5" customHeight="1">
      <c r="H771" s="87"/>
    </row>
    <row r="772" ht="13.5" customHeight="1">
      <c r="H772" s="87"/>
    </row>
    <row r="773" ht="13.5" customHeight="1">
      <c r="H773" s="87"/>
    </row>
    <row r="774" ht="13.5" customHeight="1">
      <c r="H774" s="87"/>
    </row>
    <row r="775" ht="13.5" customHeight="1">
      <c r="H775" s="87"/>
    </row>
    <row r="776" ht="13.5" customHeight="1">
      <c r="H776" s="87"/>
    </row>
    <row r="777" ht="13.5" customHeight="1">
      <c r="H777" s="87"/>
    </row>
    <row r="778" ht="13.5" customHeight="1">
      <c r="H778" s="87"/>
    </row>
    <row r="779" ht="13.5" customHeight="1">
      <c r="H779" s="87"/>
    </row>
    <row r="780" ht="13.5" customHeight="1">
      <c r="H780" s="87"/>
    </row>
    <row r="781" ht="13.5" customHeight="1">
      <c r="H781" s="87"/>
    </row>
    <row r="782" ht="13.5" customHeight="1">
      <c r="H782" s="87"/>
    </row>
    <row r="783" ht="13.5" customHeight="1">
      <c r="H783" s="87"/>
    </row>
    <row r="784" ht="13.5" customHeight="1">
      <c r="H784" s="87"/>
    </row>
    <row r="785" ht="13.5" customHeight="1">
      <c r="H785" s="87"/>
    </row>
    <row r="786" ht="13.5" customHeight="1">
      <c r="H786" s="87"/>
    </row>
    <row r="787" ht="13.5" customHeight="1">
      <c r="H787" s="87"/>
    </row>
    <row r="788" ht="13.5" customHeight="1">
      <c r="H788" s="87"/>
    </row>
    <row r="789" ht="13.5" customHeight="1">
      <c r="H789" s="87"/>
    </row>
    <row r="790" ht="13.5" customHeight="1">
      <c r="H790" s="87"/>
    </row>
    <row r="791" ht="13.5" customHeight="1">
      <c r="H791" s="87"/>
    </row>
    <row r="792" ht="13.5" customHeight="1">
      <c r="H792" s="87"/>
    </row>
    <row r="793" ht="13.5" customHeight="1">
      <c r="H793" s="87"/>
    </row>
    <row r="794" ht="13.5" customHeight="1">
      <c r="H794" s="87"/>
    </row>
    <row r="795" ht="13.5" customHeight="1">
      <c r="H795" s="87"/>
    </row>
    <row r="796" ht="13.5" customHeight="1">
      <c r="H796" s="87"/>
    </row>
    <row r="797" ht="13.5" customHeight="1">
      <c r="H797" s="87"/>
    </row>
    <row r="798" ht="13.5" customHeight="1">
      <c r="H798" s="87"/>
    </row>
    <row r="799" ht="13.5" customHeight="1">
      <c r="H799" s="87"/>
    </row>
    <row r="800" ht="13.5" customHeight="1">
      <c r="H800" s="87"/>
    </row>
    <row r="801" ht="13.5" customHeight="1">
      <c r="H801" s="87"/>
    </row>
    <row r="802" ht="13.5" customHeight="1">
      <c r="H802" s="87"/>
    </row>
    <row r="803" ht="13.5" customHeight="1">
      <c r="H803" s="87"/>
    </row>
    <row r="804" ht="13.5" customHeight="1">
      <c r="H804" s="87"/>
    </row>
    <row r="805" ht="13.5" customHeight="1">
      <c r="H805" s="87"/>
    </row>
    <row r="806" ht="13.5" customHeight="1">
      <c r="H806" s="87"/>
    </row>
    <row r="807" ht="13.5" customHeight="1">
      <c r="H807" s="87"/>
    </row>
    <row r="808" ht="13.5" customHeight="1">
      <c r="H808" s="87"/>
    </row>
    <row r="809" ht="13.5" customHeight="1">
      <c r="H809" s="87"/>
    </row>
    <row r="810" ht="13.5" customHeight="1">
      <c r="H810" s="87"/>
    </row>
    <row r="811" ht="13.5" customHeight="1">
      <c r="H811" s="87"/>
    </row>
    <row r="812" ht="13.5" customHeight="1">
      <c r="H812" s="87"/>
    </row>
    <row r="813" ht="13.5" customHeight="1">
      <c r="H813" s="87"/>
    </row>
    <row r="814" ht="13.5" customHeight="1">
      <c r="H814" s="87"/>
    </row>
    <row r="815" ht="13.5" customHeight="1">
      <c r="H815" s="87"/>
    </row>
    <row r="816" ht="13.5" customHeight="1">
      <c r="H816" s="87"/>
    </row>
    <row r="817" ht="13.5" customHeight="1">
      <c r="H817" s="87"/>
    </row>
    <row r="818" ht="13.5" customHeight="1">
      <c r="H818" s="87"/>
    </row>
    <row r="819" ht="13.5" customHeight="1">
      <c r="H819" s="87"/>
    </row>
    <row r="820" ht="13.5" customHeight="1">
      <c r="H820" s="87"/>
    </row>
    <row r="821" ht="13.5" customHeight="1">
      <c r="H821" s="87"/>
    </row>
    <row r="822" ht="13.5" customHeight="1">
      <c r="H822" s="87"/>
    </row>
    <row r="823" ht="13.5" customHeight="1">
      <c r="H823" s="87"/>
    </row>
    <row r="824" ht="13.5" customHeight="1">
      <c r="H824" s="87"/>
    </row>
    <row r="825" ht="13.5" customHeight="1">
      <c r="H825" s="87"/>
    </row>
    <row r="826" ht="13.5" customHeight="1">
      <c r="H826" s="87"/>
    </row>
    <row r="827" ht="13.5" customHeight="1">
      <c r="H827" s="87"/>
    </row>
    <row r="828" ht="13.5" customHeight="1">
      <c r="H828" s="87"/>
    </row>
    <row r="829" ht="13.5" customHeight="1">
      <c r="H829" s="87"/>
    </row>
    <row r="830" ht="13.5" customHeight="1">
      <c r="H830" s="87"/>
    </row>
    <row r="831" ht="13.5" customHeight="1">
      <c r="H831" s="87"/>
    </row>
    <row r="832" ht="13.5" customHeight="1">
      <c r="H832" s="87"/>
    </row>
    <row r="833" ht="13.5" customHeight="1">
      <c r="H833" s="87"/>
    </row>
    <row r="834" ht="13.5" customHeight="1">
      <c r="H834" s="87"/>
    </row>
    <row r="835" ht="13.5" customHeight="1">
      <c r="H835" s="87"/>
    </row>
    <row r="836" ht="13.5" customHeight="1">
      <c r="H836" s="87"/>
    </row>
    <row r="837" ht="13.5" customHeight="1">
      <c r="H837" s="87"/>
    </row>
    <row r="838" ht="13.5" customHeight="1">
      <c r="H838" s="87"/>
    </row>
    <row r="839" ht="13.5" customHeight="1">
      <c r="H839" s="87"/>
    </row>
    <row r="840" ht="13.5" customHeight="1">
      <c r="H840" s="87"/>
    </row>
    <row r="841" ht="13.5" customHeight="1">
      <c r="H841" s="87"/>
    </row>
    <row r="842" ht="13.5" customHeight="1">
      <c r="H842" s="87"/>
    </row>
    <row r="843" ht="13.5" customHeight="1">
      <c r="H843" s="87"/>
    </row>
    <row r="844" ht="13.5" customHeight="1">
      <c r="H844" s="87"/>
    </row>
    <row r="845" ht="13.5" customHeight="1">
      <c r="H845" s="87"/>
    </row>
    <row r="846" ht="13.5" customHeight="1">
      <c r="H846" s="87"/>
    </row>
    <row r="847" ht="13.5" customHeight="1">
      <c r="H847" s="87"/>
    </row>
    <row r="848" ht="13.5" customHeight="1">
      <c r="H848" s="87"/>
    </row>
    <row r="849" ht="13.5" customHeight="1">
      <c r="H849" s="87"/>
    </row>
    <row r="850" ht="13.5" customHeight="1">
      <c r="H850" s="87"/>
    </row>
    <row r="851" ht="13.5" customHeight="1">
      <c r="H851" s="87"/>
    </row>
    <row r="852" ht="13.5" customHeight="1">
      <c r="H852" s="87"/>
    </row>
    <row r="853" ht="13.5" customHeight="1">
      <c r="H853" s="87"/>
    </row>
    <row r="854" ht="13.5" customHeight="1">
      <c r="H854" s="87"/>
    </row>
    <row r="855" ht="13.5" customHeight="1">
      <c r="H855" s="87"/>
    </row>
    <row r="856" ht="13.5" customHeight="1">
      <c r="H856" s="87"/>
    </row>
    <row r="857" ht="13.5" customHeight="1">
      <c r="H857" s="87"/>
    </row>
    <row r="858" ht="13.5" customHeight="1">
      <c r="H858" s="87"/>
    </row>
    <row r="859" ht="13.5" customHeight="1">
      <c r="H859" s="87"/>
    </row>
    <row r="860" ht="13.5" customHeight="1">
      <c r="H860" s="87"/>
    </row>
    <row r="861" ht="13.5" customHeight="1">
      <c r="H861" s="87"/>
    </row>
    <row r="862" ht="13.5" customHeight="1">
      <c r="H862" s="87"/>
    </row>
    <row r="863" ht="13.5" customHeight="1">
      <c r="H863" s="87"/>
    </row>
    <row r="864" ht="13.5" customHeight="1">
      <c r="H864" s="87"/>
    </row>
    <row r="865" ht="13.5" customHeight="1">
      <c r="H865" s="87"/>
    </row>
    <row r="866" ht="13.5" customHeight="1">
      <c r="H866" s="87"/>
    </row>
    <row r="867" ht="13.5" customHeight="1">
      <c r="H867" s="87"/>
    </row>
    <row r="868" ht="13.5" customHeight="1">
      <c r="H868" s="87"/>
    </row>
    <row r="869" ht="13.5" customHeight="1">
      <c r="H869" s="87"/>
    </row>
    <row r="870" ht="13.5" customHeight="1">
      <c r="H870" s="87"/>
    </row>
    <row r="871" ht="13.5" customHeight="1">
      <c r="H871" s="87"/>
    </row>
    <row r="872" ht="13.5" customHeight="1">
      <c r="H872" s="87"/>
    </row>
    <row r="873" ht="13.5" customHeight="1">
      <c r="H873" s="87"/>
    </row>
    <row r="874" ht="13.5" customHeight="1">
      <c r="H874" s="87"/>
    </row>
    <row r="875" ht="13.5" customHeight="1">
      <c r="H875" s="87"/>
    </row>
    <row r="876" ht="13.5" customHeight="1">
      <c r="H876" s="87"/>
    </row>
    <row r="877" ht="13.5" customHeight="1">
      <c r="H877" s="87"/>
    </row>
    <row r="878" ht="13.5" customHeight="1">
      <c r="H878" s="87"/>
    </row>
    <row r="879" ht="13.5" customHeight="1">
      <c r="H879" s="87"/>
    </row>
    <row r="880" ht="13.5" customHeight="1">
      <c r="H880" s="87"/>
    </row>
    <row r="881" ht="13.5" customHeight="1">
      <c r="H881" s="87"/>
    </row>
    <row r="882" ht="13.5" customHeight="1">
      <c r="H882" s="87"/>
    </row>
    <row r="883" ht="13.5" customHeight="1">
      <c r="H883" s="87"/>
    </row>
    <row r="884" ht="13.5" customHeight="1">
      <c r="H884" s="87"/>
    </row>
    <row r="885" ht="13.5" customHeight="1">
      <c r="H885" s="87"/>
    </row>
    <row r="886" ht="13.5" customHeight="1">
      <c r="H886" s="87"/>
    </row>
    <row r="887" ht="13.5" customHeight="1">
      <c r="H887" s="87"/>
    </row>
    <row r="888" ht="13.5" customHeight="1">
      <c r="H888" s="87"/>
    </row>
    <row r="889" ht="13.5" customHeight="1">
      <c r="H889" s="87"/>
    </row>
    <row r="890" ht="13.5" customHeight="1">
      <c r="H890" s="87"/>
    </row>
    <row r="891" ht="13.5" customHeight="1">
      <c r="H891" s="87"/>
    </row>
    <row r="892" ht="13.5" customHeight="1">
      <c r="H892" s="87"/>
    </row>
    <row r="893" ht="13.5" customHeight="1">
      <c r="H893" s="87"/>
    </row>
    <row r="894" ht="13.5" customHeight="1">
      <c r="H894" s="87"/>
    </row>
    <row r="895" ht="13.5" customHeight="1">
      <c r="H895" s="87"/>
    </row>
    <row r="896" ht="13.5" customHeight="1">
      <c r="H896" s="87"/>
    </row>
    <row r="897" ht="13.5" customHeight="1">
      <c r="H897" s="87"/>
    </row>
    <row r="898" ht="13.5" customHeight="1">
      <c r="H898" s="87"/>
    </row>
    <row r="899" ht="13.5" customHeight="1">
      <c r="H899" s="87"/>
    </row>
    <row r="900" ht="13.5" customHeight="1">
      <c r="H900" s="87"/>
    </row>
    <row r="901" ht="13.5" customHeight="1">
      <c r="H901" s="87"/>
    </row>
    <row r="902" ht="13.5" customHeight="1">
      <c r="H902" s="87"/>
    </row>
    <row r="903" ht="13.5" customHeight="1">
      <c r="H903" s="87"/>
    </row>
    <row r="904" ht="13.5" customHeight="1">
      <c r="H904" s="87"/>
    </row>
    <row r="905" ht="13.5" customHeight="1">
      <c r="H905" s="87"/>
    </row>
    <row r="906" ht="13.5" customHeight="1">
      <c r="H906" s="87"/>
    </row>
    <row r="907" ht="13.5" customHeight="1">
      <c r="H907" s="87"/>
    </row>
    <row r="908" ht="13.5" customHeight="1">
      <c r="H908" s="87"/>
    </row>
    <row r="909" ht="13.5" customHeight="1">
      <c r="H909" s="87"/>
    </row>
    <row r="910" ht="13.5" customHeight="1">
      <c r="H910" s="87"/>
    </row>
    <row r="911" ht="13.5" customHeight="1">
      <c r="H911" s="87"/>
    </row>
    <row r="912" ht="13.5" customHeight="1">
      <c r="H912" s="87"/>
    </row>
    <row r="913" ht="13.5" customHeight="1">
      <c r="H913" s="87"/>
    </row>
    <row r="914" ht="13.5" customHeight="1">
      <c r="H914" s="87"/>
    </row>
    <row r="915" ht="13.5" customHeight="1">
      <c r="H915" s="87"/>
    </row>
    <row r="916" ht="13.5" customHeight="1">
      <c r="H916" s="87"/>
    </row>
    <row r="917" ht="13.5" customHeight="1">
      <c r="H917" s="87"/>
    </row>
    <row r="918" ht="13.5" customHeight="1">
      <c r="H918" s="87"/>
    </row>
    <row r="919" ht="13.5" customHeight="1">
      <c r="H919" s="87"/>
    </row>
    <row r="920" ht="13.5" customHeight="1">
      <c r="H920" s="87"/>
    </row>
    <row r="921" ht="13.5" customHeight="1">
      <c r="H921" s="87"/>
    </row>
    <row r="922" ht="13.5" customHeight="1">
      <c r="H922" s="87"/>
    </row>
    <row r="923" ht="13.5" customHeight="1">
      <c r="H923" s="87"/>
    </row>
    <row r="924" ht="13.5" customHeight="1">
      <c r="H924" s="87"/>
    </row>
    <row r="925" ht="13.5" customHeight="1">
      <c r="H925" s="87"/>
    </row>
    <row r="926" ht="13.5" customHeight="1">
      <c r="H926" s="87"/>
    </row>
    <row r="927" ht="13.5" customHeight="1">
      <c r="H927" s="87"/>
    </row>
    <row r="928" ht="13.5" customHeight="1">
      <c r="H928" s="87"/>
    </row>
    <row r="929" ht="13.5" customHeight="1">
      <c r="H929" s="87"/>
    </row>
    <row r="930" ht="13.5" customHeight="1">
      <c r="H930" s="87"/>
    </row>
    <row r="931" ht="13.5" customHeight="1">
      <c r="H931" s="87"/>
    </row>
    <row r="932" ht="13.5" customHeight="1">
      <c r="H932" s="87"/>
    </row>
    <row r="933" ht="13.5" customHeight="1">
      <c r="H933" s="87"/>
    </row>
    <row r="934" ht="13.5" customHeight="1">
      <c r="H934" s="87"/>
    </row>
    <row r="935" ht="13.5" customHeight="1">
      <c r="H935" s="87"/>
    </row>
    <row r="936" ht="13.5" customHeight="1">
      <c r="H936" s="87"/>
    </row>
    <row r="937" ht="13.5" customHeight="1">
      <c r="H937" s="87"/>
    </row>
    <row r="938" ht="13.5" customHeight="1">
      <c r="H938" s="87"/>
    </row>
    <row r="939" ht="13.5" customHeight="1">
      <c r="H939" s="87"/>
    </row>
    <row r="940" ht="13.5" customHeight="1">
      <c r="H940" s="87"/>
    </row>
    <row r="941" ht="13.5" customHeight="1">
      <c r="H941" s="87"/>
    </row>
    <row r="942" ht="13.5" customHeight="1">
      <c r="H942" s="87"/>
    </row>
    <row r="943" ht="13.5" customHeight="1">
      <c r="H943" s="87"/>
    </row>
    <row r="944" ht="13.5" customHeight="1">
      <c r="H944" s="87"/>
    </row>
    <row r="945" ht="13.5" customHeight="1">
      <c r="H945" s="87"/>
    </row>
    <row r="946" ht="13.5" customHeight="1">
      <c r="H946" s="87"/>
    </row>
    <row r="947" ht="13.5" customHeight="1">
      <c r="H947" s="87"/>
    </row>
    <row r="948" ht="13.5" customHeight="1">
      <c r="H948" s="87"/>
    </row>
    <row r="949" ht="13.5" customHeight="1">
      <c r="H949" s="87"/>
    </row>
    <row r="950" ht="13.5" customHeight="1">
      <c r="H950" s="87"/>
    </row>
    <row r="951" ht="13.5" customHeight="1">
      <c r="H951" s="87"/>
    </row>
    <row r="952" ht="13.5" customHeight="1">
      <c r="H952" s="87"/>
    </row>
    <row r="953" ht="13.5" customHeight="1">
      <c r="H953" s="87"/>
    </row>
    <row r="954" ht="13.5" customHeight="1">
      <c r="H954" s="87"/>
    </row>
    <row r="955" ht="13.5" customHeight="1">
      <c r="H955" s="87"/>
    </row>
    <row r="956" ht="13.5" customHeight="1">
      <c r="H956" s="87"/>
    </row>
    <row r="957" ht="13.5" customHeight="1">
      <c r="H957" s="87"/>
    </row>
    <row r="958" ht="13.5" customHeight="1">
      <c r="H958" s="87"/>
    </row>
    <row r="959" ht="13.5" customHeight="1">
      <c r="H959" s="87"/>
    </row>
    <row r="960" ht="13.5" customHeight="1">
      <c r="H960" s="87"/>
    </row>
    <row r="961" ht="13.5" customHeight="1">
      <c r="H961" s="87"/>
    </row>
    <row r="962" ht="13.5" customHeight="1">
      <c r="H962" s="87"/>
    </row>
    <row r="963" ht="13.5" customHeight="1">
      <c r="H963" s="87"/>
    </row>
    <row r="964" ht="13.5" customHeight="1">
      <c r="H964" s="87"/>
    </row>
    <row r="965" ht="13.5" customHeight="1">
      <c r="H965" s="87"/>
    </row>
    <row r="966" ht="13.5" customHeight="1">
      <c r="H966" s="87"/>
    </row>
    <row r="967" ht="13.5" customHeight="1">
      <c r="H967" s="87"/>
    </row>
    <row r="968" ht="13.5" customHeight="1">
      <c r="H968" s="87"/>
    </row>
    <row r="969" ht="13.5" customHeight="1">
      <c r="H969" s="87"/>
    </row>
    <row r="970" ht="13.5" customHeight="1">
      <c r="H970" s="87"/>
    </row>
    <row r="971" ht="13.5" customHeight="1">
      <c r="H971" s="87"/>
    </row>
    <row r="972" ht="13.5" customHeight="1">
      <c r="H972" s="87"/>
    </row>
    <row r="973" ht="13.5" customHeight="1">
      <c r="H973" s="87"/>
    </row>
    <row r="974" ht="13.5" customHeight="1">
      <c r="H974" s="87"/>
    </row>
    <row r="975" ht="13.5" customHeight="1">
      <c r="H975" s="87"/>
    </row>
    <row r="976" ht="13.5" customHeight="1">
      <c r="H976" s="87"/>
    </row>
    <row r="977" ht="13.5" customHeight="1">
      <c r="H977" s="87"/>
    </row>
    <row r="978" ht="13.5" customHeight="1">
      <c r="H978" s="87"/>
    </row>
    <row r="979" ht="13.5" customHeight="1">
      <c r="H979" s="87"/>
    </row>
    <row r="980" ht="13.5" customHeight="1">
      <c r="H980" s="87"/>
    </row>
    <row r="981" ht="13.5" customHeight="1">
      <c r="H981" s="87"/>
    </row>
    <row r="982" ht="13.5" customHeight="1">
      <c r="H982" s="87"/>
    </row>
    <row r="983" ht="13.5" customHeight="1">
      <c r="H983" s="87"/>
    </row>
    <row r="984" ht="13.5" customHeight="1">
      <c r="H984" s="87"/>
    </row>
    <row r="985" ht="13.5" customHeight="1">
      <c r="H985" s="87"/>
    </row>
    <row r="986" ht="13.5" customHeight="1">
      <c r="H986" s="87"/>
    </row>
    <row r="987" ht="13.5" customHeight="1">
      <c r="H987" s="87"/>
    </row>
    <row r="988" ht="13.5" customHeight="1">
      <c r="H988" s="87"/>
    </row>
    <row r="989" ht="13.5" customHeight="1">
      <c r="H989" s="87"/>
    </row>
    <row r="990" ht="13.5" customHeight="1">
      <c r="H990" s="87"/>
    </row>
    <row r="991" ht="13.5" customHeight="1">
      <c r="H991" s="87"/>
    </row>
    <row r="992" ht="13.5" customHeight="1">
      <c r="H992" s="87"/>
    </row>
    <row r="993" ht="13.5" customHeight="1">
      <c r="H993" s="87"/>
    </row>
    <row r="994" ht="13.5" customHeight="1">
      <c r="H994" s="87"/>
    </row>
    <row r="995" ht="13.5" customHeight="1">
      <c r="H995" s="87"/>
    </row>
    <row r="996" ht="13.5" customHeight="1">
      <c r="H996" s="87"/>
    </row>
    <row r="997" ht="13.5" customHeight="1">
      <c r="H997" s="87"/>
    </row>
    <row r="998" ht="13.5" customHeight="1">
      <c r="H998" s="87"/>
    </row>
    <row r="999" ht="13.5" customHeight="1">
      <c r="H999" s="87"/>
    </row>
    <row r="1000" ht="13.5" customHeight="1">
      <c r="H1000" s="87"/>
    </row>
    <row r="1001" ht="13.5" customHeight="1">
      <c r="H1001" s="87"/>
    </row>
    <row r="1002" ht="13.5" customHeight="1">
      <c r="H1002" s="87"/>
    </row>
    <row r="1003" ht="13.5" customHeight="1">
      <c r="H1003" s="87"/>
    </row>
    <row r="1004" ht="13.5" customHeight="1">
      <c r="H1004" s="87"/>
    </row>
    <row r="1005" ht="13.5" customHeight="1">
      <c r="H1005" s="87"/>
    </row>
    <row r="1006" ht="13.5" customHeight="1">
      <c r="H1006" s="87"/>
    </row>
    <row r="1007" ht="13.5" customHeight="1">
      <c r="H1007" s="87"/>
    </row>
    <row r="1008" ht="13.5" customHeight="1">
      <c r="H1008" s="87"/>
    </row>
    <row r="1009" ht="13.5" customHeight="1">
      <c r="H1009" s="87"/>
    </row>
    <row r="1010" ht="13.5" customHeight="1">
      <c r="H1010" s="87"/>
    </row>
    <row r="1011" ht="13.5" customHeight="1">
      <c r="H1011" s="87"/>
    </row>
    <row r="1012" ht="13.5" customHeight="1">
      <c r="H1012" s="87"/>
    </row>
    <row r="1013" ht="13.5" customHeight="1">
      <c r="H1013" s="87"/>
    </row>
    <row r="1014" ht="13.5" customHeight="1">
      <c r="H1014" s="87"/>
    </row>
    <row r="1015" ht="13.5" customHeight="1">
      <c r="H1015" s="87"/>
    </row>
    <row r="1016" ht="13.5" customHeight="1">
      <c r="H1016" s="87"/>
    </row>
    <row r="1017" ht="13.5" customHeight="1">
      <c r="H1017" s="87"/>
    </row>
    <row r="1018" ht="13.5" customHeight="1">
      <c r="H1018" s="87"/>
    </row>
    <row r="1019" ht="13.5" customHeight="1">
      <c r="H1019" s="87"/>
    </row>
    <row r="1020" ht="13.5" customHeight="1">
      <c r="H1020" s="87"/>
    </row>
    <row r="1021" ht="13.5" customHeight="1">
      <c r="H1021" s="87"/>
    </row>
    <row r="1022" ht="13.5" customHeight="1">
      <c r="H1022" s="87"/>
    </row>
    <row r="1023" ht="13.5" customHeight="1">
      <c r="H1023" s="87"/>
    </row>
    <row r="1024" ht="13.5" customHeight="1">
      <c r="H1024" s="87"/>
    </row>
    <row r="1025" ht="13.5" customHeight="1">
      <c r="H1025" s="87"/>
    </row>
    <row r="1026" ht="13.5" customHeight="1">
      <c r="H1026" s="87"/>
    </row>
    <row r="1027" ht="13.5" customHeight="1">
      <c r="H1027" s="87"/>
    </row>
    <row r="1028" ht="13.5" customHeight="1">
      <c r="H1028" s="87"/>
    </row>
    <row r="1029" ht="13.5" customHeight="1">
      <c r="H1029" s="87"/>
    </row>
    <row r="1030" ht="13.5" customHeight="1">
      <c r="H1030" s="87"/>
    </row>
    <row r="1031" ht="13.5" customHeight="1">
      <c r="H1031" s="87"/>
    </row>
    <row r="1032" ht="13.5" customHeight="1">
      <c r="H1032" s="87"/>
    </row>
    <row r="1033" ht="13.5" customHeight="1">
      <c r="H1033" s="87"/>
    </row>
    <row r="1034" ht="13.5" customHeight="1">
      <c r="H1034" s="87"/>
    </row>
    <row r="1035" ht="13.5" customHeight="1">
      <c r="H1035" s="87"/>
    </row>
    <row r="1036" ht="13.5" customHeight="1">
      <c r="H1036" s="87"/>
    </row>
    <row r="1037" ht="13.5" customHeight="1">
      <c r="H1037" s="87"/>
    </row>
    <row r="1038" ht="13.5" customHeight="1">
      <c r="H1038" s="87"/>
    </row>
    <row r="1039" ht="13.5" customHeight="1">
      <c r="H1039" s="87"/>
    </row>
    <row r="1040" ht="13.5" customHeight="1">
      <c r="H1040" s="87"/>
    </row>
    <row r="1041" ht="13.5" customHeight="1">
      <c r="H1041" s="87"/>
    </row>
    <row r="1042" ht="13.5" customHeight="1">
      <c r="H1042" s="87"/>
    </row>
    <row r="1043" ht="13.5" customHeight="1">
      <c r="H1043" s="87"/>
    </row>
    <row r="1044" ht="13.5" customHeight="1">
      <c r="H1044" s="87"/>
    </row>
    <row r="1045" ht="13.5" customHeight="1">
      <c r="H1045" s="87"/>
    </row>
    <row r="1046" ht="13.5" customHeight="1">
      <c r="H1046" s="87"/>
    </row>
    <row r="1047" ht="13.5" customHeight="1">
      <c r="H1047" s="87"/>
    </row>
    <row r="1048" ht="13.5" customHeight="1">
      <c r="H1048" s="87"/>
    </row>
    <row r="1049" ht="13.5" customHeight="1">
      <c r="H1049" s="87"/>
    </row>
    <row r="1050" ht="13.5" customHeight="1">
      <c r="H1050" s="87"/>
    </row>
    <row r="1051" ht="13.5" customHeight="1">
      <c r="H1051" s="87"/>
    </row>
    <row r="1052" ht="13.5" customHeight="1">
      <c r="H1052" s="87"/>
    </row>
    <row r="1053" ht="13.5" customHeight="1">
      <c r="H1053" s="87"/>
    </row>
    <row r="1054" ht="13.5" customHeight="1">
      <c r="H1054" s="87"/>
    </row>
    <row r="1055" ht="13.5" customHeight="1">
      <c r="H1055" s="87"/>
    </row>
    <row r="1056" ht="13.5" customHeight="1">
      <c r="H1056" s="87"/>
    </row>
    <row r="1057" ht="13.5" customHeight="1">
      <c r="H1057" s="87"/>
    </row>
    <row r="1058" ht="13.5" customHeight="1">
      <c r="H1058" s="87"/>
    </row>
    <row r="1059" ht="13.5" customHeight="1">
      <c r="H1059" s="87"/>
    </row>
    <row r="1060" ht="13.5" customHeight="1">
      <c r="H1060" s="87"/>
    </row>
    <row r="1061" ht="13.5" customHeight="1">
      <c r="H1061" s="87"/>
    </row>
    <row r="1062" ht="13.5" customHeight="1">
      <c r="H1062" s="87"/>
    </row>
    <row r="1063" ht="13.5" customHeight="1">
      <c r="H1063" s="87"/>
    </row>
    <row r="1064" ht="13.5" customHeight="1">
      <c r="H1064" s="87"/>
    </row>
    <row r="1065" ht="13.5" customHeight="1">
      <c r="H1065" s="87"/>
    </row>
    <row r="1066" ht="13.5" customHeight="1">
      <c r="H1066" s="87"/>
    </row>
    <row r="1067" ht="13.5" customHeight="1">
      <c r="H1067" s="87"/>
    </row>
    <row r="1068" ht="13.5" customHeight="1">
      <c r="H1068" s="87"/>
    </row>
    <row r="1069" ht="13.5" customHeight="1">
      <c r="H1069" s="87"/>
    </row>
    <row r="1070" ht="13.5" customHeight="1">
      <c r="H1070" s="87"/>
    </row>
    <row r="1071" ht="13.5" customHeight="1">
      <c r="H1071" s="87"/>
    </row>
    <row r="1072" ht="13.5" customHeight="1">
      <c r="H1072" s="87"/>
    </row>
    <row r="1073" ht="13.5" customHeight="1">
      <c r="H1073" s="87"/>
    </row>
    <row r="1074" ht="13.5" customHeight="1">
      <c r="H1074" s="87"/>
    </row>
    <row r="1075" ht="13.5" customHeight="1">
      <c r="H1075" s="87"/>
    </row>
    <row r="1076" ht="13.5" customHeight="1">
      <c r="H1076" s="87"/>
    </row>
    <row r="1077" ht="13.5" customHeight="1">
      <c r="H1077" s="87"/>
    </row>
    <row r="1078" ht="13.5" customHeight="1">
      <c r="H1078" s="87"/>
    </row>
    <row r="1079" ht="13.5" customHeight="1">
      <c r="H1079" s="87"/>
    </row>
    <row r="1080" ht="13.5" customHeight="1">
      <c r="H1080" s="87"/>
    </row>
    <row r="1081" ht="13.5" customHeight="1">
      <c r="H1081" s="87"/>
    </row>
    <row r="1082" ht="13.5" customHeight="1">
      <c r="H1082" s="87"/>
    </row>
    <row r="1083" ht="13.5" customHeight="1">
      <c r="H1083" s="87"/>
    </row>
    <row r="1084" ht="13.5" customHeight="1">
      <c r="H1084" s="87"/>
    </row>
    <row r="1085" ht="13.5" customHeight="1">
      <c r="H1085" s="87"/>
    </row>
    <row r="1086" ht="13.5" customHeight="1">
      <c r="H1086" s="87"/>
    </row>
    <row r="1087" ht="13.5" customHeight="1">
      <c r="H1087" s="87"/>
    </row>
    <row r="1088" ht="13.5" customHeight="1">
      <c r="H1088" s="87"/>
    </row>
    <row r="1089" ht="13.5" customHeight="1">
      <c r="H1089" s="87"/>
    </row>
    <row r="1090" ht="13.5" customHeight="1">
      <c r="H1090" s="87"/>
    </row>
    <row r="1091" ht="13.5" customHeight="1">
      <c r="H1091" s="87"/>
    </row>
    <row r="1092" ht="13.5" customHeight="1">
      <c r="H1092" s="87"/>
    </row>
    <row r="1093" ht="13.5" customHeight="1">
      <c r="H1093" s="87"/>
    </row>
    <row r="1094" ht="13.5" customHeight="1">
      <c r="H1094" s="87"/>
    </row>
    <row r="1095" ht="13.5" customHeight="1">
      <c r="H1095" s="87"/>
    </row>
    <row r="1096" ht="13.5" customHeight="1">
      <c r="H1096" s="87"/>
    </row>
    <row r="1097" ht="13.5" customHeight="1">
      <c r="H1097" s="87"/>
    </row>
    <row r="1098" ht="13.5" customHeight="1">
      <c r="H1098" s="87"/>
    </row>
    <row r="1099" ht="13.5" customHeight="1">
      <c r="H1099" s="87"/>
    </row>
    <row r="1100" ht="13.5" customHeight="1">
      <c r="H1100" s="87"/>
    </row>
    <row r="1101" ht="13.5" customHeight="1">
      <c r="H1101" s="87"/>
    </row>
    <row r="1102" ht="13.5" customHeight="1">
      <c r="H1102" s="87"/>
    </row>
    <row r="1103" ht="13.5" customHeight="1">
      <c r="H1103" s="87"/>
    </row>
    <row r="1104" ht="13.5" customHeight="1">
      <c r="H1104" s="87"/>
    </row>
    <row r="1105" ht="13.5" customHeight="1">
      <c r="H1105" s="87"/>
    </row>
    <row r="1106" ht="13.5" customHeight="1">
      <c r="H1106" s="87"/>
    </row>
    <row r="1107" ht="13.5" customHeight="1">
      <c r="H1107" s="87"/>
    </row>
    <row r="1108" ht="13.5" customHeight="1">
      <c r="H1108" s="87"/>
    </row>
    <row r="1109" ht="13.5" customHeight="1">
      <c r="H1109" s="87"/>
    </row>
    <row r="1110" ht="13.5" customHeight="1">
      <c r="H1110" s="87"/>
    </row>
    <row r="1111" ht="13.5" customHeight="1">
      <c r="H1111" s="87"/>
    </row>
    <row r="1112" ht="13.5" customHeight="1">
      <c r="H1112" s="87"/>
    </row>
    <row r="1113" ht="13.5" customHeight="1">
      <c r="H1113" s="87"/>
    </row>
    <row r="1114" ht="13.5" customHeight="1">
      <c r="H1114" s="87"/>
    </row>
    <row r="1115" ht="13.5" customHeight="1">
      <c r="H1115" s="87"/>
    </row>
    <row r="1116" ht="13.5" customHeight="1">
      <c r="H1116" s="87"/>
    </row>
    <row r="1117" ht="13.5" customHeight="1">
      <c r="H1117" s="87"/>
    </row>
    <row r="1118" ht="13.5" customHeight="1">
      <c r="H1118" s="87"/>
    </row>
    <row r="1119" ht="13.5" customHeight="1">
      <c r="H1119" s="87"/>
    </row>
    <row r="1120" ht="13.5" customHeight="1">
      <c r="H1120" s="87"/>
    </row>
    <row r="1121" ht="13.5" customHeight="1">
      <c r="H1121" s="87"/>
    </row>
    <row r="1122" ht="13.5" customHeight="1">
      <c r="H1122" s="87"/>
    </row>
    <row r="1123" ht="13.5" customHeight="1">
      <c r="H1123" s="87"/>
    </row>
    <row r="1124" ht="13.5" customHeight="1">
      <c r="H1124" s="87"/>
    </row>
    <row r="1125" ht="13.5" customHeight="1">
      <c r="H1125" s="87"/>
    </row>
    <row r="1126" ht="13.5" customHeight="1">
      <c r="H1126" s="87"/>
    </row>
    <row r="1127" ht="13.5" customHeight="1">
      <c r="H1127" s="87"/>
    </row>
    <row r="1128" ht="13.5" customHeight="1">
      <c r="H1128" s="87"/>
    </row>
    <row r="1129" ht="13.5" customHeight="1">
      <c r="H1129" s="87"/>
    </row>
    <row r="1130" ht="13.5" customHeight="1">
      <c r="H1130" s="87"/>
    </row>
    <row r="1131" ht="13.5" customHeight="1">
      <c r="H1131" s="87"/>
    </row>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row r="1556" ht="13.5" customHeight="1"/>
    <row r="1557" ht="13.5" customHeight="1"/>
    <row r="1558" ht="13.5" customHeight="1"/>
    <row r="1559" ht="13.5" customHeight="1"/>
    <row r="1560" ht="13.5" customHeight="1"/>
    <row r="1561" ht="13.5" customHeight="1"/>
    <row r="1562" ht="13.5" customHeight="1"/>
    <row r="1563" ht="13.5" customHeight="1"/>
    <row r="1564" ht="13.5" customHeight="1"/>
    <row r="1565" ht="13.5" customHeight="1"/>
    <row r="1566" ht="13.5" customHeight="1"/>
    <row r="1567" ht="13.5" customHeight="1"/>
    <row r="1568" ht="13.5" customHeight="1"/>
    <row r="1569" ht="13.5" customHeight="1"/>
    <row r="1570" ht="13.5" customHeight="1"/>
    <row r="1571" ht="13.5" customHeight="1"/>
    <row r="1572" ht="13.5" customHeight="1"/>
    <row r="1573" ht="13.5" customHeight="1"/>
    <row r="1574" ht="13.5" customHeight="1"/>
    <row r="1575" ht="13.5" customHeight="1"/>
    <row r="1576" ht="13.5" customHeight="1"/>
    <row r="1577" ht="13.5" customHeight="1"/>
    <row r="1578" ht="13.5" customHeight="1"/>
    <row r="1579" ht="13.5" customHeight="1"/>
    <row r="1580" ht="13.5" customHeight="1"/>
    <row r="1581" ht="13.5" customHeight="1"/>
    <row r="1582" ht="13.5" customHeight="1"/>
    <row r="1583" ht="13.5" customHeight="1"/>
    <row r="1584" ht="13.5" customHeight="1"/>
    <row r="1585" ht="13.5" customHeight="1"/>
    <row r="1586" ht="13.5" customHeight="1"/>
    <row r="1587" ht="13.5" customHeight="1"/>
    <row r="1588" ht="13.5" customHeight="1"/>
    <row r="1589" ht="13.5" customHeight="1"/>
    <row r="1590" ht="13.5" customHeight="1"/>
    <row r="1591" ht="13.5" customHeight="1"/>
    <row r="1592" ht="13.5" customHeight="1"/>
    <row r="1593" ht="13.5" customHeight="1"/>
    <row r="1594" ht="13.5" customHeight="1"/>
    <row r="1595" ht="13.5" customHeight="1"/>
    <row r="1596" ht="13.5" customHeight="1"/>
    <row r="1597" ht="13.5" customHeight="1"/>
    <row r="1598" ht="13.5" customHeight="1"/>
    <row r="1599" ht="13.5" customHeight="1"/>
    <row r="1600" ht="13.5" customHeight="1"/>
    <row r="1601" ht="13.5" customHeight="1"/>
    <row r="1602" ht="13.5" customHeight="1"/>
    <row r="1603" ht="13.5" customHeight="1"/>
    <row r="1604" ht="13.5" customHeight="1"/>
    <row r="1605" ht="13.5" customHeight="1"/>
    <row r="1606" ht="13.5" customHeight="1"/>
    <row r="1607" ht="13.5" customHeight="1"/>
    <row r="1608" ht="13.5" customHeight="1"/>
    <row r="1609" ht="13.5" customHeight="1"/>
    <row r="1610" ht="13.5" customHeight="1"/>
    <row r="1611" ht="13.5" customHeight="1"/>
    <row r="1612" ht="13.5" customHeight="1"/>
    <row r="1613" ht="13.5" customHeight="1"/>
    <row r="1614" ht="13.5" customHeight="1"/>
    <row r="1615" ht="13.5" customHeight="1"/>
    <row r="1616" ht="13.5" customHeight="1"/>
    <row r="1617" ht="13.5" customHeight="1"/>
    <row r="1618" ht="13.5" customHeight="1"/>
    <row r="1619" ht="13.5" customHeight="1"/>
    <row r="1620" ht="13.5" customHeight="1"/>
    <row r="1621" ht="13.5" customHeight="1"/>
    <row r="1622" ht="13.5" customHeight="1"/>
    <row r="1623" ht="13.5" customHeight="1"/>
    <row r="1624" ht="13.5" customHeight="1"/>
    <row r="1625" ht="13.5" customHeight="1"/>
    <row r="1626" ht="13.5" customHeight="1"/>
    <row r="1627" ht="13.5" customHeight="1"/>
    <row r="1628" ht="13.5" customHeight="1"/>
    <row r="1629" ht="13.5" customHeight="1"/>
    <row r="1630" ht="13.5" customHeight="1"/>
    <row r="1631" ht="13.5" customHeight="1"/>
    <row r="1632" ht="13.5" customHeight="1"/>
    <row r="1633" ht="13.5" customHeight="1"/>
    <row r="1634" ht="13.5" customHeight="1"/>
    <row r="1635" ht="13.5" customHeight="1"/>
    <row r="1636" ht="13.5" customHeight="1"/>
    <row r="1637" ht="13.5" customHeight="1"/>
    <row r="1638" ht="13.5" customHeight="1"/>
    <row r="1639" ht="13.5" customHeight="1"/>
    <row r="1640" ht="13.5" customHeight="1"/>
    <row r="1641" ht="13.5" customHeight="1"/>
    <row r="1642" ht="13.5" customHeight="1"/>
    <row r="1643" ht="13.5" customHeight="1"/>
    <row r="1644" ht="13.5" customHeight="1"/>
    <row r="1645" ht="13.5" customHeight="1"/>
    <row r="1646" ht="13.5" customHeight="1"/>
    <row r="1647" ht="13.5" customHeight="1"/>
    <row r="1648" ht="13.5" customHeight="1"/>
    <row r="1649" ht="13.5" customHeight="1"/>
    <row r="1650" ht="13.5" customHeight="1"/>
    <row r="1651" ht="13.5" customHeight="1"/>
    <row r="1652" ht="13.5" customHeight="1"/>
    <row r="1653" ht="13.5" customHeight="1"/>
    <row r="1654" ht="13.5" customHeight="1"/>
    <row r="1655" ht="13.5" customHeight="1"/>
    <row r="1656" ht="13.5" customHeight="1"/>
    <row r="1657" ht="13.5" customHeight="1"/>
    <row r="1658" ht="13.5" customHeight="1"/>
    <row r="1659" ht="13.5" customHeight="1"/>
    <row r="1660" ht="13.5" customHeight="1"/>
    <row r="1661" ht="13.5" customHeight="1"/>
    <row r="1662" ht="13.5" customHeight="1"/>
    <row r="1663" ht="13.5" customHeight="1"/>
    <row r="1664" ht="13.5" customHeight="1"/>
    <row r="1665" ht="13.5" customHeight="1"/>
    <row r="1666" ht="13.5" customHeight="1"/>
    <row r="1667" ht="13.5" customHeight="1"/>
    <row r="1668" ht="13.5" customHeight="1"/>
    <row r="1669" ht="13.5" customHeight="1"/>
    <row r="1670" ht="13.5" customHeight="1"/>
    <row r="1671" ht="13.5" customHeight="1"/>
    <row r="1672" ht="13.5" customHeight="1"/>
    <row r="1673" ht="13.5" customHeight="1"/>
    <row r="1674" ht="13.5" customHeight="1"/>
    <row r="1675" ht="13.5" customHeight="1"/>
    <row r="1676" ht="13.5" customHeight="1"/>
    <row r="1677" ht="13.5" customHeight="1"/>
    <row r="1678" ht="13.5" customHeight="1"/>
    <row r="1679" ht="13.5" customHeight="1"/>
    <row r="1680" ht="13.5" customHeight="1"/>
    <row r="1681" ht="13.5" customHeight="1"/>
    <row r="1682" ht="13.5" customHeight="1"/>
    <row r="1683" ht="13.5" customHeight="1"/>
    <row r="1684" ht="13.5" customHeight="1"/>
    <row r="1685" ht="13.5" customHeight="1"/>
    <row r="1686" ht="13.5" customHeight="1"/>
    <row r="1687" ht="13.5" customHeight="1"/>
    <row r="1688" ht="13.5" customHeight="1"/>
    <row r="1689" ht="13.5" customHeight="1"/>
    <row r="1690" ht="13.5" customHeight="1"/>
    <row r="1691" ht="13.5" customHeight="1"/>
    <row r="1692" ht="13.5" customHeight="1"/>
    <row r="1693" ht="13.5" customHeight="1"/>
    <row r="1694" ht="13.5" customHeight="1"/>
    <row r="1695" ht="13.5" customHeight="1"/>
    <row r="1696" ht="13.5" customHeight="1"/>
    <row r="1697" ht="13.5" customHeight="1"/>
    <row r="1698" ht="13.5" customHeight="1"/>
    <row r="1699" ht="13.5" customHeight="1"/>
    <row r="1700" ht="13.5" customHeight="1"/>
    <row r="1701" ht="13.5" customHeight="1"/>
    <row r="1702" ht="13.5" customHeight="1"/>
    <row r="1703" ht="13.5" customHeight="1"/>
    <row r="1704" ht="13.5" customHeight="1"/>
    <row r="1705" ht="13.5" customHeight="1"/>
    <row r="1706" ht="13.5" customHeight="1"/>
    <row r="1707" ht="13.5" customHeight="1"/>
    <row r="1708" ht="13.5" customHeight="1"/>
    <row r="1709" ht="13.5" customHeight="1"/>
    <row r="1710" ht="13.5" customHeight="1"/>
    <row r="1711" ht="13.5" customHeight="1"/>
    <row r="1712" ht="13.5" customHeight="1"/>
    <row r="1713" ht="13.5" customHeight="1"/>
    <row r="1714" ht="13.5" customHeight="1"/>
    <row r="1715" ht="13.5" customHeight="1"/>
    <row r="1716" ht="13.5" customHeight="1"/>
    <row r="1717" ht="13.5" customHeight="1"/>
    <row r="1718" ht="13.5" customHeight="1"/>
    <row r="1719" ht="13.5" customHeight="1"/>
    <row r="1720" ht="13.5" customHeight="1"/>
    <row r="1721" ht="13.5" customHeight="1"/>
    <row r="1722" ht="13.5" customHeight="1"/>
    <row r="1723" ht="13.5" customHeight="1"/>
    <row r="1724" ht="13.5" customHeight="1"/>
    <row r="1725" ht="13.5" customHeight="1"/>
    <row r="1726" ht="13.5" customHeight="1"/>
    <row r="1727" ht="13.5" customHeight="1"/>
    <row r="1728" ht="13.5" customHeight="1"/>
    <row r="1729" ht="13.5" customHeight="1"/>
    <row r="1730" ht="13.5" customHeight="1"/>
    <row r="1731" ht="13.5" customHeight="1"/>
    <row r="1732" ht="13.5" customHeight="1"/>
    <row r="1733" ht="13.5" customHeight="1"/>
    <row r="1734" ht="13.5" customHeight="1"/>
    <row r="1735" ht="13.5" customHeight="1"/>
    <row r="1736" ht="13.5" customHeight="1"/>
    <row r="1737" ht="13.5" customHeight="1"/>
    <row r="1738" ht="13.5" customHeight="1"/>
    <row r="1739" ht="13.5" customHeight="1"/>
    <row r="1740" ht="13.5" customHeight="1"/>
    <row r="1741" ht="13.5" customHeight="1"/>
    <row r="1742" ht="13.5" customHeight="1"/>
    <row r="1743" ht="13.5" customHeight="1"/>
    <row r="1744" ht="13.5" customHeight="1"/>
    <row r="1745" ht="13.5" customHeight="1"/>
    <row r="1746" ht="13.5" customHeight="1"/>
    <row r="1747" ht="13.5" customHeight="1"/>
    <row r="1748" ht="13.5" customHeight="1"/>
    <row r="1749" ht="13.5" customHeight="1"/>
    <row r="1750" ht="13.5" customHeight="1"/>
    <row r="1751" ht="13.5" customHeight="1"/>
    <row r="1752" ht="13.5" customHeight="1"/>
    <row r="1753" ht="13.5" customHeight="1"/>
    <row r="1754" ht="13.5" customHeight="1"/>
    <row r="1755" ht="13.5" customHeight="1"/>
    <row r="1756" ht="13.5" customHeight="1"/>
    <row r="1757" ht="13.5" customHeight="1"/>
    <row r="1758" ht="13.5" customHeight="1"/>
    <row r="1759" ht="13.5" customHeight="1"/>
    <row r="1760" ht="13.5" customHeight="1"/>
    <row r="1761" ht="13.5" customHeight="1"/>
    <row r="1762" ht="13.5" customHeight="1"/>
    <row r="1763" ht="13.5" customHeight="1"/>
    <row r="1764" ht="13.5" customHeight="1"/>
    <row r="1765" ht="13.5" customHeight="1"/>
    <row r="1766" ht="13.5" customHeight="1"/>
    <row r="1767" ht="13.5" customHeight="1"/>
    <row r="1768" ht="13.5" customHeight="1"/>
    <row r="1769" ht="13.5" customHeight="1"/>
    <row r="1770" ht="13.5" customHeight="1"/>
    <row r="1771" ht="13.5" customHeight="1"/>
    <row r="1772" ht="13.5" customHeight="1"/>
    <row r="1773" ht="13.5" customHeight="1"/>
    <row r="1774" ht="13.5" customHeight="1"/>
    <row r="1775" ht="13.5" customHeight="1"/>
    <row r="1776" ht="13.5" customHeight="1"/>
    <row r="1777" ht="13.5" customHeight="1"/>
    <row r="1778" ht="13.5" customHeight="1"/>
    <row r="1779" ht="13.5" customHeight="1"/>
    <row r="1780" ht="13.5" customHeight="1"/>
    <row r="1781" ht="13.5" customHeight="1"/>
    <row r="1782" ht="13.5" customHeight="1"/>
    <row r="1783" ht="13.5" customHeight="1"/>
    <row r="1784" ht="13.5" customHeight="1"/>
    <row r="1785" ht="13.5" customHeight="1"/>
    <row r="1786" ht="13.5" customHeight="1"/>
    <row r="1787" ht="13.5" customHeight="1"/>
    <row r="1788" ht="13.5" customHeight="1"/>
    <row r="1789" ht="13.5" customHeight="1"/>
    <row r="1790" ht="13.5" customHeight="1"/>
    <row r="1791" ht="13.5" customHeight="1"/>
    <row r="1792"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row r="1962" ht="13.5" customHeight="1"/>
    <row r="1963" ht="13.5" customHeight="1"/>
    <row r="1964" ht="13.5" customHeight="1"/>
    <row r="1965" ht="13.5" customHeight="1"/>
    <row r="1966" ht="13.5" customHeight="1"/>
    <row r="1967" ht="13.5" customHeight="1"/>
    <row r="1968" ht="13.5" customHeight="1"/>
    <row r="1969" ht="13.5" customHeight="1"/>
    <row r="1970" ht="13.5" customHeight="1"/>
    <row r="1971" ht="13.5" customHeight="1"/>
    <row r="1972" ht="13.5" customHeight="1"/>
    <row r="1973" ht="13.5" customHeight="1"/>
    <row r="1974" ht="13.5" customHeight="1"/>
    <row r="1975" ht="13.5" customHeight="1"/>
    <row r="1976" ht="13.5" customHeight="1"/>
    <row r="1977" ht="13.5" customHeight="1"/>
    <row r="1978" ht="13.5" customHeight="1"/>
    <row r="1979" ht="13.5" customHeight="1"/>
    <row r="1980" ht="13.5" customHeight="1"/>
    <row r="1981" ht="13.5" customHeight="1"/>
    <row r="1982" ht="13.5" customHeight="1"/>
    <row r="1983" ht="13.5" customHeight="1"/>
    <row r="1984" ht="13.5" customHeight="1"/>
    <row r="1985" ht="13.5" customHeight="1"/>
    <row r="1986" ht="13.5" customHeight="1"/>
    <row r="1987" ht="13.5" customHeight="1"/>
    <row r="1988" ht="13.5" customHeight="1"/>
    <row r="1989" ht="13.5" customHeight="1"/>
    <row r="1990" ht="13.5" customHeight="1"/>
    <row r="1991" ht="13.5" customHeight="1"/>
    <row r="1992" ht="13.5" customHeight="1"/>
    <row r="1993" ht="13.5" customHeight="1"/>
    <row r="1994" ht="13.5" customHeight="1"/>
    <row r="1995" ht="13.5" customHeight="1"/>
    <row r="1996" ht="13.5" customHeight="1"/>
    <row r="1997" ht="13.5" customHeight="1"/>
    <row r="1998" ht="13.5" customHeight="1"/>
    <row r="1999" ht="13.5" customHeight="1"/>
    <row r="2000" ht="13.5" customHeight="1"/>
    <row r="2001" ht="13.5" customHeight="1"/>
    <row r="2002" ht="13.5" customHeight="1"/>
    <row r="2003" ht="13.5" customHeight="1"/>
    <row r="2004" ht="13.5" customHeight="1"/>
    <row r="2005" ht="13.5" customHeight="1"/>
    <row r="2006" ht="13.5" customHeight="1"/>
    <row r="2007" ht="13.5" customHeight="1"/>
    <row r="2008" ht="13.5" customHeight="1"/>
    <row r="2009" ht="13.5" customHeight="1"/>
    <row r="2010" ht="13.5" customHeight="1"/>
    <row r="2011" ht="13.5" customHeight="1"/>
    <row r="2012" ht="13.5" customHeight="1"/>
    <row r="2013" ht="13.5" customHeight="1"/>
    <row r="2014" ht="13.5" customHeight="1"/>
    <row r="2015" ht="13.5" customHeight="1"/>
    <row r="2016" ht="13.5" customHeight="1"/>
    <row r="2017" ht="13.5" customHeight="1"/>
    <row r="2018" ht="13.5" customHeight="1"/>
    <row r="2019" ht="13.5" customHeight="1"/>
    <row r="2020" ht="13.5" customHeight="1"/>
    <row r="2021" ht="13.5" customHeight="1"/>
    <row r="2022" ht="13.5" customHeight="1"/>
    <row r="2023" ht="13.5" customHeight="1"/>
    <row r="2024" ht="13.5" customHeight="1"/>
    <row r="2025" ht="13.5" customHeight="1"/>
    <row r="2026" ht="13.5" customHeight="1"/>
    <row r="2027" ht="13.5" customHeight="1"/>
    <row r="2028" ht="13.5" customHeight="1"/>
    <row r="2029" ht="13.5" customHeight="1"/>
    <row r="2030" ht="13.5" customHeight="1"/>
    <row r="2031" ht="13.5" customHeight="1"/>
    <row r="2032" ht="13.5" customHeight="1"/>
    <row r="2033" ht="13.5" customHeight="1"/>
    <row r="2034" ht="13.5" customHeight="1"/>
    <row r="2035" ht="13.5" customHeight="1"/>
    <row r="2036" ht="13.5" customHeight="1"/>
    <row r="2037" ht="13.5" customHeight="1"/>
    <row r="2038" ht="13.5" customHeight="1"/>
    <row r="2039" ht="13.5" customHeight="1"/>
    <row r="2040" ht="13.5" customHeight="1"/>
    <row r="2041" ht="13.5" customHeight="1"/>
    <row r="2042" ht="13.5" customHeight="1"/>
    <row r="2043" ht="13.5" customHeight="1"/>
    <row r="2044" ht="13.5" customHeight="1"/>
    <row r="2045" ht="13.5" customHeight="1"/>
    <row r="2046" ht="13.5" customHeight="1"/>
    <row r="2047" ht="13.5" customHeight="1"/>
    <row r="2048" ht="13.5" customHeight="1"/>
    <row r="2049" ht="13.5" customHeight="1"/>
    <row r="2050" ht="13.5" customHeight="1"/>
    <row r="2051" ht="13.5" customHeight="1"/>
    <row r="2052" ht="13.5" customHeight="1"/>
    <row r="2053" ht="13.5" customHeight="1"/>
    <row r="2054" ht="13.5" customHeight="1"/>
    <row r="2055" ht="13.5" customHeight="1"/>
    <row r="2056" ht="13.5" customHeight="1"/>
    <row r="2057" ht="13.5" customHeight="1"/>
    <row r="2058" ht="13.5" customHeight="1"/>
    <row r="2059" ht="13.5" customHeight="1"/>
    <row r="2060" ht="13.5" customHeight="1"/>
    <row r="2061" ht="13.5" customHeight="1"/>
    <row r="2062" ht="13.5" customHeight="1"/>
    <row r="2063" ht="13.5" customHeight="1"/>
    <row r="2064" ht="13.5" customHeight="1"/>
    <row r="2065" ht="13.5" customHeight="1"/>
    <row r="2066" ht="13.5" customHeight="1"/>
    <row r="2067" ht="13.5" customHeight="1"/>
    <row r="2068" ht="13.5" customHeight="1"/>
    <row r="2069" ht="13.5" customHeight="1"/>
    <row r="2070" ht="13.5" customHeight="1"/>
    <row r="2071" ht="13.5" customHeight="1"/>
    <row r="2072" ht="13.5" customHeight="1"/>
    <row r="2073" ht="13.5" customHeight="1"/>
    <row r="2074" ht="13.5" customHeight="1"/>
    <row r="2075" ht="13.5" customHeight="1"/>
    <row r="2076" ht="13.5" customHeight="1"/>
    <row r="2077" ht="13.5" customHeight="1"/>
    <row r="2078" ht="13.5" customHeight="1"/>
    <row r="2079" ht="13.5" customHeight="1"/>
    <row r="2080" ht="13.5" customHeight="1"/>
    <row r="2081" ht="13.5" customHeight="1"/>
    <row r="2082" ht="13.5" customHeight="1"/>
    <row r="2083" ht="13.5" customHeight="1"/>
    <row r="2084" ht="13.5" customHeight="1"/>
    <row r="2085" ht="13.5" customHeight="1"/>
    <row r="2086" ht="13.5" customHeight="1"/>
    <row r="2087" ht="13.5" customHeight="1"/>
    <row r="2088" ht="13.5" customHeight="1"/>
    <row r="2089" ht="13.5" customHeight="1"/>
    <row r="2090" ht="13.5" customHeight="1"/>
    <row r="2091" ht="13.5" customHeight="1"/>
    <row r="2092" ht="13.5" customHeight="1"/>
    <row r="2093" ht="13.5" customHeight="1"/>
    <row r="2094" ht="13.5" customHeight="1"/>
    <row r="2095" ht="13.5" customHeight="1"/>
    <row r="2096" ht="13.5" customHeight="1"/>
    <row r="2097" ht="13.5" customHeight="1"/>
    <row r="2098" ht="13.5" customHeight="1"/>
    <row r="2099" ht="13.5" customHeight="1"/>
    <row r="2100" ht="13.5" customHeight="1"/>
    <row r="2101" ht="13.5" customHeight="1"/>
    <row r="2102" ht="13.5" customHeight="1"/>
    <row r="2103" ht="13.5" customHeight="1"/>
    <row r="2104" ht="13.5" customHeight="1"/>
    <row r="2105" ht="13.5" customHeight="1"/>
    <row r="2106" ht="13.5" customHeight="1"/>
    <row r="2107" ht="13.5" customHeight="1"/>
    <row r="2108" ht="13.5" customHeight="1"/>
    <row r="2109" ht="13.5" customHeight="1"/>
    <row r="2110" ht="13.5" customHeight="1"/>
    <row r="2111" ht="13.5" customHeight="1"/>
    <row r="2112" ht="13.5" customHeight="1"/>
    <row r="2113" ht="13.5" customHeight="1"/>
    <row r="2114" ht="13.5" customHeight="1"/>
    <row r="2115" ht="13.5" customHeight="1"/>
    <row r="2116" ht="13.5" customHeight="1"/>
    <row r="2117" ht="13.5" customHeight="1"/>
    <row r="2118" ht="13.5" customHeight="1"/>
    <row r="2119" ht="13.5" customHeight="1"/>
    <row r="2120" ht="13.5" customHeight="1"/>
    <row r="2121" ht="13.5" customHeight="1"/>
    <row r="2122" ht="13.5" customHeight="1"/>
    <row r="2123" ht="13.5" customHeight="1"/>
    <row r="2124" ht="13.5" customHeight="1"/>
    <row r="2125" ht="13.5" customHeight="1"/>
    <row r="2126" ht="13.5" customHeight="1"/>
    <row r="2127" ht="13.5" customHeight="1"/>
    <row r="2128" ht="13.5" customHeight="1"/>
    <row r="2129" ht="13.5" customHeight="1"/>
    <row r="2130" ht="13.5" customHeight="1"/>
    <row r="2131" ht="13.5" customHeight="1"/>
    <row r="2132" ht="13.5" customHeight="1"/>
    <row r="2133" ht="13.5" customHeight="1"/>
    <row r="2134" ht="13.5" customHeight="1"/>
    <row r="2135" ht="13.5" customHeight="1"/>
    <row r="2136" ht="13.5" customHeight="1"/>
    <row r="2137" ht="13.5" customHeight="1"/>
    <row r="2138" ht="13.5" customHeight="1"/>
    <row r="2139" ht="13.5" customHeight="1"/>
    <row r="2140" ht="13.5" customHeight="1"/>
    <row r="2141" ht="13.5" customHeight="1"/>
    <row r="2142" ht="13.5" customHeight="1"/>
    <row r="2143" ht="13.5" customHeight="1"/>
    <row r="2144" ht="13.5" customHeight="1"/>
    <row r="2145" ht="13.5" customHeight="1"/>
    <row r="2146" ht="13.5" customHeight="1"/>
    <row r="2147" ht="13.5" customHeight="1"/>
    <row r="2148" ht="13.5" customHeight="1"/>
    <row r="2149" ht="13.5" customHeight="1"/>
    <row r="2150" ht="13.5" customHeight="1"/>
    <row r="2151" ht="13.5" customHeight="1"/>
    <row r="2152" ht="13.5" customHeight="1"/>
    <row r="2153" ht="13.5" customHeight="1"/>
    <row r="2154" ht="13.5" customHeight="1"/>
    <row r="2155" ht="13.5" customHeight="1"/>
    <row r="2156" ht="13.5" customHeight="1"/>
    <row r="2157" ht="13.5" customHeight="1"/>
    <row r="2158" ht="13.5" customHeight="1"/>
    <row r="2159" ht="13.5" customHeight="1"/>
    <row r="2160" ht="13.5" customHeight="1"/>
    <row r="2161" ht="13.5" customHeight="1"/>
    <row r="2162" ht="13.5" customHeight="1"/>
    <row r="2163" ht="13.5" customHeight="1"/>
    <row r="2164" ht="13.5" customHeight="1"/>
    <row r="2165" ht="13.5" customHeight="1"/>
    <row r="2166" ht="13.5" customHeight="1"/>
    <row r="2167" ht="13.5" customHeight="1"/>
    <row r="2168" ht="13.5" customHeight="1"/>
    <row r="2169" ht="13.5" customHeight="1"/>
    <row r="2170" ht="13.5" customHeight="1"/>
    <row r="2171" ht="13.5" customHeight="1"/>
    <row r="2172" ht="13.5" customHeight="1"/>
    <row r="2173" ht="13.5" customHeight="1"/>
    <row r="2174" ht="13.5" customHeight="1"/>
    <row r="2175" ht="13.5" customHeight="1"/>
    <row r="2176" ht="13.5" customHeight="1"/>
    <row r="2177" ht="13.5" customHeight="1"/>
    <row r="2178" ht="13.5" customHeight="1"/>
    <row r="2179" ht="13.5" customHeight="1"/>
    <row r="2180" ht="13.5" customHeight="1"/>
    <row r="2181" ht="13.5" customHeight="1"/>
    <row r="2182" ht="13.5" customHeight="1"/>
    <row r="2183" ht="13.5" customHeight="1"/>
    <row r="2184" ht="13.5" customHeight="1"/>
    <row r="2185" ht="13.5" customHeight="1"/>
    <row r="2186" ht="13.5" customHeight="1"/>
    <row r="2187" ht="13.5" customHeight="1"/>
    <row r="2188" ht="13.5" customHeight="1"/>
    <row r="2189" ht="13.5" customHeight="1"/>
    <row r="2190" ht="13.5" customHeight="1"/>
    <row r="2191" ht="13.5" customHeight="1"/>
    <row r="2192" ht="13.5" customHeight="1"/>
    <row r="2193" ht="13.5" customHeight="1"/>
    <row r="2194" ht="13.5" customHeight="1"/>
    <row r="2195" ht="13.5" customHeight="1"/>
    <row r="2196" ht="13.5" customHeight="1"/>
    <row r="2197" ht="13.5" customHeight="1"/>
    <row r="2198" ht="13.5" customHeight="1"/>
    <row r="2199" ht="13.5" customHeight="1"/>
    <row r="2200" ht="13.5" customHeight="1"/>
    <row r="2201" ht="13.5" customHeight="1"/>
    <row r="2202" ht="13.5" customHeight="1"/>
    <row r="2203" ht="13.5" customHeight="1"/>
    <row r="2204" ht="13.5" customHeight="1"/>
    <row r="2205" ht="13.5" customHeight="1"/>
    <row r="2206" ht="13.5" customHeight="1"/>
    <row r="2207" ht="13.5" customHeight="1"/>
    <row r="2208" ht="13.5" customHeight="1"/>
    <row r="2209" ht="13.5" customHeight="1"/>
    <row r="2210" ht="13.5" customHeight="1"/>
    <row r="2211" ht="13.5" customHeight="1"/>
    <row r="2212" ht="13.5" customHeight="1"/>
    <row r="2213" ht="13.5" customHeight="1"/>
    <row r="2214" ht="13.5" customHeight="1"/>
    <row r="2215" ht="13.5" customHeight="1"/>
    <row r="2216" ht="13.5" customHeight="1"/>
    <row r="2217" ht="13.5" customHeight="1"/>
    <row r="2218" ht="13.5" customHeight="1"/>
    <row r="2219" ht="13.5" customHeight="1"/>
    <row r="2220" ht="13.5" customHeight="1"/>
    <row r="2221" ht="13.5" customHeight="1"/>
    <row r="2222" ht="13.5" customHeight="1"/>
    <row r="2223" ht="13.5" customHeight="1"/>
    <row r="2224" ht="13.5" customHeight="1"/>
    <row r="2225" ht="13.5" customHeight="1"/>
    <row r="2226" ht="13.5" customHeight="1"/>
    <row r="2227" ht="13.5" customHeight="1"/>
    <row r="2228" ht="13.5" customHeight="1"/>
    <row r="2229" ht="13.5" customHeight="1"/>
    <row r="2230" ht="13.5" customHeight="1"/>
    <row r="2231" ht="13.5" customHeight="1"/>
    <row r="2232" ht="13.5" customHeight="1"/>
    <row r="2233" ht="13.5" customHeight="1"/>
    <row r="2234" ht="13.5" customHeight="1"/>
    <row r="2235" ht="13.5" customHeight="1"/>
    <row r="2236" ht="13.5" customHeight="1"/>
    <row r="2237" ht="13.5" customHeight="1"/>
    <row r="2238" ht="13.5" customHeight="1"/>
    <row r="2239" ht="13.5" customHeight="1"/>
    <row r="2240" ht="13.5" customHeight="1"/>
    <row r="2241" ht="13.5" customHeight="1"/>
    <row r="2242" ht="13.5" customHeight="1"/>
    <row r="2243" ht="13.5" customHeight="1"/>
    <row r="2244" ht="13.5" customHeight="1"/>
    <row r="2245" ht="13.5" customHeight="1"/>
    <row r="2246" ht="13.5" customHeight="1"/>
    <row r="2247" ht="13.5" customHeight="1"/>
    <row r="2248" ht="13.5" customHeight="1"/>
    <row r="2249" ht="13.5" customHeight="1"/>
    <row r="2250" ht="13.5" customHeight="1"/>
    <row r="2251" ht="13.5" customHeight="1"/>
    <row r="2252" ht="13.5" customHeight="1"/>
    <row r="2253" ht="13.5" customHeight="1"/>
    <row r="2254" ht="13.5" customHeight="1"/>
    <row r="2255" ht="13.5" customHeight="1"/>
  </sheetData>
  <mergeCells count="12">
    <mergeCell ref="H4:H5"/>
    <mergeCell ref="M4:M5"/>
    <mergeCell ref="B3:H3"/>
    <mergeCell ref="I3:M3"/>
    <mergeCell ref="B4:B5"/>
    <mergeCell ref="C4:C5"/>
    <mergeCell ref="D4:F4"/>
    <mergeCell ref="G4:G5"/>
    <mergeCell ref="I4:I5"/>
    <mergeCell ref="J4:J5"/>
    <mergeCell ref="K4:K5"/>
    <mergeCell ref="L4:L5"/>
  </mergeCells>
  <printOptions/>
  <pageMargins left="0.75" right="0.75" top="1" bottom="1" header="0.512" footer="0.512"/>
  <pageSetup firstPageNumber="40" useFirstPageNumber="1" orientation="landscape" paperSize="9" scale="73" r:id="rId1"/>
  <headerFooter alignWithMargins="0">
    <oddFooter>&amp;C&amp;P</oddFooter>
  </headerFooter>
  <rowBreaks count="1" manualBreakCount="1">
    <brk id="44" min="1" max="12" man="1"/>
  </rowBreaks>
</worksheet>
</file>

<file path=xl/worksheets/sheet3.xml><?xml version="1.0" encoding="utf-8"?>
<worksheet xmlns="http://schemas.openxmlformats.org/spreadsheetml/2006/main" xmlns:r="http://schemas.openxmlformats.org/officeDocument/2006/relationships">
  <dimension ref="B2:I381"/>
  <sheetViews>
    <sheetView workbookViewId="0" topLeftCell="A1">
      <selection activeCell="A1" sqref="A1"/>
    </sheetView>
  </sheetViews>
  <sheetFormatPr defaultColWidth="9.00390625" defaultRowHeight="13.5"/>
  <cols>
    <col min="1" max="1" width="6.125" style="0" customWidth="1"/>
    <col min="2" max="2" width="5.375" style="89" customWidth="1"/>
    <col min="3" max="3" width="5.375" style="90" customWidth="1"/>
    <col min="4" max="4" width="33.25390625" style="90" customWidth="1"/>
    <col min="5" max="5" width="15.25390625" style="0" customWidth="1"/>
    <col min="6" max="6" width="13.625" style="0" customWidth="1"/>
    <col min="7" max="7" width="13.75390625" style="0" customWidth="1"/>
    <col min="8" max="8" width="10.625" style="0" customWidth="1"/>
    <col min="9" max="9" width="10.50390625" style="0" customWidth="1"/>
  </cols>
  <sheetData>
    <row r="2" spans="2:7" ht="32.25" customHeight="1">
      <c r="B2" s="415" t="s">
        <v>2467</v>
      </c>
      <c r="D2" s="492" t="s">
        <v>3100</v>
      </c>
      <c r="E2" s="492"/>
      <c r="F2" s="492"/>
      <c r="G2" s="94" t="s">
        <v>3101</v>
      </c>
    </row>
    <row r="3" spans="4:7" ht="16.5" customHeight="1">
      <c r="D3" s="92"/>
      <c r="E3" s="92"/>
      <c r="F3" s="92"/>
      <c r="G3" s="91"/>
    </row>
    <row r="4" spans="4:7" ht="18.75" customHeight="1" thickBot="1">
      <c r="D4" s="92"/>
      <c r="E4" s="93"/>
      <c r="G4" s="92"/>
    </row>
    <row r="5" spans="2:9" ht="19.5" customHeight="1">
      <c r="B5" s="493" t="s">
        <v>3102</v>
      </c>
      <c r="C5" s="494"/>
      <c r="D5" s="495"/>
      <c r="E5" s="487" t="s">
        <v>3103</v>
      </c>
      <c r="F5" s="487" t="s">
        <v>3104</v>
      </c>
      <c r="G5" s="487" t="s">
        <v>3105</v>
      </c>
      <c r="H5" s="489" t="s">
        <v>3106</v>
      </c>
      <c r="I5" s="489" t="s">
        <v>3107</v>
      </c>
    </row>
    <row r="6" spans="2:9" ht="10.5" customHeight="1">
      <c r="B6" s="496"/>
      <c r="C6" s="497"/>
      <c r="D6" s="498"/>
      <c r="E6" s="488"/>
      <c r="F6" s="488"/>
      <c r="G6" s="488"/>
      <c r="H6" s="490"/>
      <c r="I6" s="490"/>
    </row>
    <row r="7" spans="2:9" ht="15.75" customHeight="1" thickBot="1">
      <c r="B7" s="499"/>
      <c r="C7" s="500"/>
      <c r="D7" s="501"/>
      <c r="E7" s="95" t="s">
        <v>3108</v>
      </c>
      <c r="F7" s="95" t="s">
        <v>3109</v>
      </c>
      <c r="G7" s="95" t="s">
        <v>3109</v>
      </c>
      <c r="H7" s="491"/>
      <c r="I7" s="491"/>
    </row>
    <row r="8" spans="2:9" ht="18" customHeight="1">
      <c r="B8" s="96" t="s">
        <v>3110</v>
      </c>
      <c r="C8" s="97"/>
      <c r="D8" s="98"/>
      <c r="E8" s="99"/>
      <c r="F8" s="99"/>
      <c r="G8" s="99"/>
      <c r="H8" s="99"/>
      <c r="I8" s="99"/>
    </row>
    <row r="9" spans="2:9" ht="18" customHeight="1">
      <c r="B9" s="100"/>
      <c r="C9" s="101" t="s">
        <v>3111</v>
      </c>
      <c r="D9" s="102"/>
      <c r="E9" s="103"/>
      <c r="F9" s="103"/>
      <c r="G9" s="103"/>
      <c r="H9" s="103"/>
      <c r="I9" s="103"/>
    </row>
    <row r="10" spans="2:9" ht="18" customHeight="1">
      <c r="B10" s="100"/>
      <c r="C10" s="104"/>
      <c r="D10" s="105" t="s">
        <v>3112</v>
      </c>
      <c r="E10" s="103">
        <v>5670</v>
      </c>
      <c r="F10" s="103"/>
      <c r="G10" s="103"/>
      <c r="H10" s="103"/>
      <c r="I10" s="103"/>
    </row>
    <row r="11" spans="2:9" ht="18" customHeight="1">
      <c r="B11" s="100"/>
      <c r="C11" s="104"/>
      <c r="D11" s="105" t="s">
        <v>3113</v>
      </c>
      <c r="E11" s="103">
        <v>4620</v>
      </c>
      <c r="F11" s="103"/>
      <c r="G11" s="103"/>
      <c r="H11" s="103"/>
      <c r="I11" s="103"/>
    </row>
    <row r="12" spans="2:9" ht="18" customHeight="1">
      <c r="B12" s="100"/>
      <c r="C12" s="104"/>
      <c r="D12" s="105" t="s">
        <v>3114</v>
      </c>
      <c r="E12" s="103">
        <v>1620</v>
      </c>
      <c r="F12" s="103">
        <v>5.1</v>
      </c>
      <c r="G12" s="103">
        <v>5.1</v>
      </c>
      <c r="H12" s="412">
        <f>E12/F12</f>
        <v>317.64705882352945</v>
      </c>
      <c r="I12" s="412">
        <f>E12/G12</f>
        <v>317.64705882352945</v>
      </c>
    </row>
    <row r="13" spans="2:9" ht="18" customHeight="1">
      <c r="B13" s="100"/>
      <c r="C13" s="104"/>
      <c r="D13" s="105" t="s">
        <v>3115</v>
      </c>
      <c r="E13" s="103">
        <v>2350</v>
      </c>
      <c r="F13" s="103">
        <v>6.4</v>
      </c>
      <c r="G13" s="103">
        <v>6.4</v>
      </c>
      <c r="H13" s="412">
        <f aca="true" t="shared" si="0" ref="H13:H19">E13/F13</f>
        <v>367.1875</v>
      </c>
      <c r="I13" s="412">
        <f aca="true" t="shared" si="1" ref="I13:I19">E13/G13</f>
        <v>367.1875</v>
      </c>
    </row>
    <row r="14" spans="2:9" ht="18" customHeight="1">
      <c r="B14" s="100"/>
      <c r="C14" s="104"/>
      <c r="D14" s="105" t="s">
        <v>3116</v>
      </c>
      <c r="E14" s="103">
        <v>3770</v>
      </c>
      <c r="F14" s="103">
        <v>8.4</v>
      </c>
      <c r="G14" s="103">
        <v>8.4</v>
      </c>
      <c r="H14" s="412">
        <f t="shared" si="0"/>
        <v>448.8095238095238</v>
      </c>
      <c r="I14" s="412">
        <f t="shared" si="1"/>
        <v>448.8095238095238</v>
      </c>
    </row>
    <row r="15" spans="2:9" ht="18" customHeight="1">
      <c r="B15" s="100"/>
      <c r="C15" s="104"/>
      <c r="D15" s="105" t="s">
        <v>3117</v>
      </c>
      <c r="E15" s="103">
        <v>3590</v>
      </c>
      <c r="F15" s="103">
        <v>11.4</v>
      </c>
      <c r="G15" s="103">
        <v>11.4</v>
      </c>
      <c r="H15" s="412">
        <f t="shared" si="0"/>
        <v>314.91228070175436</v>
      </c>
      <c r="I15" s="412">
        <f t="shared" si="1"/>
        <v>314.91228070175436</v>
      </c>
    </row>
    <row r="16" spans="2:9" ht="18" customHeight="1">
      <c r="B16" s="100"/>
      <c r="C16" s="104"/>
      <c r="D16" s="105" t="s">
        <v>3118</v>
      </c>
      <c r="E16" s="103">
        <v>5010</v>
      </c>
      <c r="F16" s="103">
        <v>12.4</v>
      </c>
      <c r="G16" s="103">
        <v>12.4</v>
      </c>
      <c r="H16" s="412">
        <f t="shared" si="0"/>
        <v>404.0322580645161</v>
      </c>
      <c r="I16" s="412">
        <f t="shared" si="1"/>
        <v>404.0322580645161</v>
      </c>
    </row>
    <row r="17" spans="2:9" ht="18" customHeight="1">
      <c r="B17" s="100"/>
      <c r="C17" s="104"/>
      <c r="D17" s="105" t="s">
        <v>3119</v>
      </c>
      <c r="E17" s="103">
        <v>6300</v>
      </c>
      <c r="F17" s="103">
        <v>14.5</v>
      </c>
      <c r="G17" s="103">
        <v>14.5</v>
      </c>
      <c r="H17" s="412">
        <f t="shared" si="0"/>
        <v>434.48275862068965</v>
      </c>
      <c r="I17" s="412">
        <f t="shared" si="1"/>
        <v>434.48275862068965</v>
      </c>
    </row>
    <row r="18" spans="2:9" ht="18" customHeight="1">
      <c r="B18" s="100"/>
      <c r="C18" s="106"/>
      <c r="D18" s="105" t="s">
        <v>3120</v>
      </c>
      <c r="E18" s="103">
        <v>6300</v>
      </c>
      <c r="F18" s="103">
        <v>23.3</v>
      </c>
      <c r="G18" s="103">
        <v>23.3</v>
      </c>
      <c r="H18" s="412">
        <f t="shared" si="0"/>
        <v>270.3862660944206</v>
      </c>
      <c r="I18" s="412">
        <f t="shared" si="1"/>
        <v>270.3862660944206</v>
      </c>
    </row>
    <row r="19" spans="2:9" ht="18" customHeight="1">
      <c r="B19" s="100"/>
      <c r="C19" s="101" t="s">
        <v>3121</v>
      </c>
      <c r="D19" s="102"/>
      <c r="E19" s="103">
        <v>190</v>
      </c>
      <c r="F19" s="103">
        <v>3</v>
      </c>
      <c r="G19" s="103">
        <v>3</v>
      </c>
      <c r="H19" s="412">
        <f t="shared" si="0"/>
        <v>63.333333333333336</v>
      </c>
      <c r="I19" s="412">
        <f t="shared" si="1"/>
        <v>63.333333333333336</v>
      </c>
    </row>
    <row r="20" spans="2:9" ht="18" customHeight="1">
      <c r="B20" s="100"/>
      <c r="C20" s="107" t="s">
        <v>3122</v>
      </c>
      <c r="D20" s="108"/>
      <c r="E20" s="103">
        <v>230</v>
      </c>
      <c r="F20" s="103"/>
      <c r="G20" s="103"/>
      <c r="H20" s="103"/>
      <c r="I20" s="103"/>
    </row>
    <row r="21" spans="2:9" ht="18" customHeight="1">
      <c r="B21" s="109"/>
      <c r="C21" s="106" t="s">
        <v>3123</v>
      </c>
      <c r="D21" s="110"/>
      <c r="E21" s="103">
        <v>1330</v>
      </c>
      <c r="F21" s="103"/>
      <c r="G21" s="103"/>
      <c r="H21" s="103"/>
      <c r="I21" s="103"/>
    </row>
    <row r="22" spans="2:9" ht="18" customHeight="1">
      <c r="B22" s="111" t="s">
        <v>3124</v>
      </c>
      <c r="C22" s="112"/>
      <c r="D22" s="102"/>
      <c r="E22" s="103"/>
      <c r="F22" s="103"/>
      <c r="G22" s="103"/>
      <c r="H22" s="103"/>
      <c r="I22" s="103"/>
    </row>
    <row r="23" spans="2:9" ht="18" customHeight="1">
      <c r="B23" s="100"/>
      <c r="C23" s="101" t="s">
        <v>3125</v>
      </c>
      <c r="D23" s="102"/>
      <c r="E23" s="103"/>
      <c r="F23" s="103"/>
      <c r="G23" s="103"/>
      <c r="H23" s="103"/>
      <c r="I23" s="103"/>
    </row>
    <row r="24" spans="2:9" ht="18" customHeight="1">
      <c r="B24" s="100"/>
      <c r="C24" s="104"/>
      <c r="D24" s="105" t="s">
        <v>3126</v>
      </c>
      <c r="E24" s="103">
        <v>9000</v>
      </c>
      <c r="F24" s="103">
        <v>30</v>
      </c>
      <c r="G24" s="103"/>
      <c r="H24" s="412">
        <f aca="true" t="shared" si="2" ref="H24:H34">E24/F24</f>
        <v>300</v>
      </c>
      <c r="I24" s="412"/>
    </row>
    <row r="25" spans="2:9" ht="18" customHeight="1">
      <c r="B25" s="100"/>
      <c r="C25" s="104"/>
      <c r="D25" s="105" t="s">
        <v>3127</v>
      </c>
      <c r="E25" s="103">
        <v>7650</v>
      </c>
      <c r="F25" s="103">
        <v>10</v>
      </c>
      <c r="G25" s="103"/>
      <c r="H25" s="412">
        <f t="shared" si="2"/>
        <v>765</v>
      </c>
      <c r="I25" s="412"/>
    </row>
    <row r="26" spans="2:9" ht="18" customHeight="1">
      <c r="B26" s="100"/>
      <c r="C26" s="106"/>
      <c r="D26" s="105" t="s">
        <v>3128</v>
      </c>
      <c r="E26" s="103">
        <v>200</v>
      </c>
      <c r="F26" s="103">
        <v>1</v>
      </c>
      <c r="G26" s="103">
        <v>2</v>
      </c>
      <c r="H26" s="412">
        <f t="shared" si="2"/>
        <v>200</v>
      </c>
      <c r="I26" s="412">
        <f>E26/G26</f>
        <v>100</v>
      </c>
    </row>
    <row r="27" spans="2:9" ht="18" customHeight="1">
      <c r="B27" s="100"/>
      <c r="C27" s="101" t="s">
        <v>3129</v>
      </c>
      <c r="D27" s="102"/>
      <c r="E27" s="103"/>
      <c r="F27" s="103"/>
      <c r="G27" s="103"/>
      <c r="H27" s="412"/>
      <c r="I27" s="412"/>
    </row>
    <row r="28" spans="2:9" ht="18" customHeight="1">
      <c r="B28" s="100"/>
      <c r="C28" s="104"/>
      <c r="D28" s="105" t="s">
        <v>3130</v>
      </c>
      <c r="E28" s="103">
        <v>145000</v>
      </c>
      <c r="F28" s="103">
        <v>4100</v>
      </c>
      <c r="G28" s="103">
        <v>5200</v>
      </c>
      <c r="H28" s="412">
        <f t="shared" si="2"/>
        <v>35.36585365853659</v>
      </c>
      <c r="I28" s="412">
        <f>E28/G28</f>
        <v>27.884615384615383</v>
      </c>
    </row>
    <row r="29" spans="2:9" ht="18" customHeight="1">
      <c r="B29" s="109"/>
      <c r="C29" s="106"/>
      <c r="D29" s="105" t="s">
        <v>3131</v>
      </c>
      <c r="E29" s="103">
        <v>130000</v>
      </c>
      <c r="F29" s="103">
        <v>3600</v>
      </c>
      <c r="G29" s="103">
        <v>5000</v>
      </c>
      <c r="H29" s="412">
        <f t="shared" si="2"/>
        <v>36.111111111111114</v>
      </c>
      <c r="I29" s="412">
        <f>E29/G29</f>
        <v>26</v>
      </c>
    </row>
    <row r="30" spans="2:9" ht="18" customHeight="1">
      <c r="B30" s="111" t="s">
        <v>3132</v>
      </c>
      <c r="C30" s="112"/>
      <c r="D30" s="102"/>
      <c r="E30" s="103"/>
      <c r="F30" s="103"/>
      <c r="G30" s="103"/>
      <c r="H30" s="412"/>
      <c r="I30" s="412"/>
    </row>
    <row r="31" spans="2:9" ht="18" customHeight="1">
      <c r="B31" s="100"/>
      <c r="C31" s="107" t="s">
        <v>3133</v>
      </c>
      <c r="D31" s="108"/>
      <c r="E31" s="103">
        <v>4790</v>
      </c>
      <c r="F31" s="103">
        <v>26</v>
      </c>
      <c r="G31" s="103">
        <v>24</v>
      </c>
      <c r="H31" s="412">
        <f t="shared" si="2"/>
        <v>184.23076923076923</v>
      </c>
      <c r="I31" s="412">
        <f>E31/G31</f>
        <v>199.58333333333334</v>
      </c>
    </row>
    <row r="32" spans="2:9" ht="18" customHeight="1">
      <c r="B32" s="100"/>
      <c r="C32" s="101" t="s">
        <v>3134</v>
      </c>
      <c r="D32" s="102"/>
      <c r="E32" s="103"/>
      <c r="F32" s="103"/>
      <c r="G32" s="103"/>
      <c r="H32" s="412"/>
      <c r="I32" s="412"/>
    </row>
    <row r="33" spans="2:9" ht="18" customHeight="1">
      <c r="B33" s="100"/>
      <c r="C33" s="104"/>
      <c r="D33" s="105" t="s">
        <v>3135</v>
      </c>
      <c r="E33" s="103">
        <v>1440</v>
      </c>
      <c r="F33" s="103">
        <v>12</v>
      </c>
      <c r="G33" s="103"/>
      <c r="H33" s="412">
        <f t="shared" si="2"/>
        <v>120</v>
      </c>
      <c r="I33" s="412"/>
    </row>
    <row r="34" spans="2:9" ht="18" customHeight="1">
      <c r="B34" s="100"/>
      <c r="C34" s="104"/>
      <c r="D34" s="105" t="s">
        <v>3136</v>
      </c>
      <c r="E34" s="103">
        <v>1460</v>
      </c>
      <c r="F34" s="103">
        <v>13</v>
      </c>
      <c r="G34" s="103"/>
      <c r="H34" s="412">
        <f t="shared" si="2"/>
        <v>112.3076923076923</v>
      </c>
      <c r="I34" s="412"/>
    </row>
    <row r="35" spans="2:9" ht="18" customHeight="1" thickBot="1">
      <c r="B35" s="113"/>
      <c r="C35" s="114"/>
      <c r="D35" s="115" t="s">
        <v>3137</v>
      </c>
      <c r="E35" s="116">
        <v>31300</v>
      </c>
      <c r="F35" s="116"/>
      <c r="G35" s="116"/>
      <c r="H35" s="116"/>
      <c r="I35" s="116"/>
    </row>
    <row r="36" spans="2:9" ht="18" customHeight="1">
      <c r="B36" s="100" t="s">
        <v>3138</v>
      </c>
      <c r="C36" s="117"/>
      <c r="D36" s="118"/>
      <c r="E36" s="119"/>
      <c r="F36" s="119"/>
      <c r="G36" s="119"/>
      <c r="H36" s="119"/>
      <c r="I36" s="119"/>
    </row>
    <row r="37" spans="2:9" ht="18" customHeight="1">
      <c r="B37" s="100"/>
      <c r="C37" s="101" t="s">
        <v>3139</v>
      </c>
      <c r="D37" s="102"/>
      <c r="E37" s="103"/>
      <c r="F37" s="103"/>
      <c r="G37" s="103"/>
      <c r="H37" s="103"/>
      <c r="I37" s="103"/>
    </row>
    <row r="38" spans="2:9" ht="18" customHeight="1">
      <c r="B38" s="100"/>
      <c r="C38" s="104"/>
      <c r="D38" s="105" t="s">
        <v>3140</v>
      </c>
      <c r="E38" s="103">
        <v>20000</v>
      </c>
      <c r="F38" s="103">
        <v>1400</v>
      </c>
      <c r="G38" s="103">
        <v>1400</v>
      </c>
      <c r="H38" s="412">
        <f aca="true" t="shared" si="3" ref="H38:H45">E38/F38</f>
        <v>14.285714285714286</v>
      </c>
      <c r="I38" s="412">
        <f aca="true" t="shared" si="4" ref="I38:I45">E38/G38</f>
        <v>14.285714285714286</v>
      </c>
    </row>
    <row r="39" spans="2:9" ht="18" customHeight="1">
      <c r="B39" s="109"/>
      <c r="C39" s="106"/>
      <c r="D39" s="105" t="s">
        <v>3141</v>
      </c>
      <c r="E39" s="103">
        <v>40000</v>
      </c>
      <c r="F39" s="103">
        <v>2500</v>
      </c>
      <c r="G39" s="103">
        <v>2500</v>
      </c>
      <c r="H39" s="412">
        <f t="shared" si="3"/>
        <v>16</v>
      </c>
      <c r="I39" s="412">
        <f t="shared" si="4"/>
        <v>16</v>
      </c>
    </row>
    <row r="40" spans="2:9" ht="18" customHeight="1">
      <c r="B40" s="111" t="s">
        <v>3142</v>
      </c>
      <c r="C40" s="112"/>
      <c r="D40" s="102"/>
      <c r="E40" s="103"/>
      <c r="F40" s="103"/>
      <c r="G40" s="103"/>
      <c r="H40" s="412"/>
      <c r="I40" s="412"/>
    </row>
    <row r="41" spans="2:9" ht="18" customHeight="1">
      <c r="B41" s="100"/>
      <c r="C41" s="107" t="s">
        <v>3143</v>
      </c>
      <c r="D41" s="108"/>
      <c r="E41" s="103"/>
      <c r="F41" s="103">
        <v>45</v>
      </c>
      <c r="G41" s="103">
        <v>45</v>
      </c>
      <c r="H41" s="412">
        <f t="shared" si="3"/>
        <v>0</v>
      </c>
      <c r="I41" s="412">
        <f t="shared" si="4"/>
        <v>0</v>
      </c>
    </row>
    <row r="42" spans="2:9" ht="18" customHeight="1">
      <c r="B42" s="100"/>
      <c r="C42" s="107" t="s">
        <v>3144</v>
      </c>
      <c r="D42" s="108"/>
      <c r="E42" s="103"/>
      <c r="F42" s="103">
        <v>120</v>
      </c>
      <c r="G42" s="103">
        <v>120</v>
      </c>
      <c r="H42" s="412">
        <f t="shared" si="3"/>
        <v>0</v>
      </c>
      <c r="I42" s="412">
        <f t="shared" si="4"/>
        <v>0</v>
      </c>
    </row>
    <row r="43" spans="2:9" ht="18" customHeight="1">
      <c r="B43" s="100"/>
      <c r="C43" s="107" t="s">
        <v>3145</v>
      </c>
      <c r="D43" s="108"/>
      <c r="E43" s="103"/>
      <c r="F43" s="103">
        <v>2</v>
      </c>
      <c r="G43" s="103">
        <v>2</v>
      </c>
      <c r="H43" s="412">
        <f t="shared" si="3"/>
        <v>0</v>
      </c>
      <c r="I43" s="412">
        <f t="shared" si="4"/>
        <v>0</v>
      </c>
    </row>
    <row r="44" spans="2:9" ht="18" customHeight="1">
      <c r="B44" s="100"/>
      <c r="C44" s="107" t="s">
        <v>3146</v>
      </c>
      <c r="D44" s="108"/>
      <c r="E44" s="103"/>
      <c r="F44" s="103">
        <v>1</v>
      </c>
      <c r="G44" s="103">
        <v>1</v>
      </c>
      <c r="H44" s="412">
        <f t="shared" si="3"/>
        <v>0</v>
      </c>
      <c r="I44" s="412">
        <f t="shared" si="4"/>
        <v>0</v>
      </c>
    </row>
    <row r="45" spans="2:9" ht="18" customHeight="1">
      <c r="B45" s="109"/>
      <c r="C45" s="107" t="s">
        <v>3147</v>
      </c>
      <c r="D45" s="108"/>
      <c r="E45" s="103"/>
      <c r="F45" s="103">
        <v>1</v>
      </c>
      <c r="G45" s="103">
        <v>1</v>
      </c>
      <c r="H45" s="412">
        <f t="shared" si="3"/>
        <v>0</v>
      </c>
      <c r="I45" s="412">
        <f t="shared" si="4"/>
        <v>0</v>
      </c>
    </row>
    <row r="46" spans="2:9" ht="18" customHeight="1">
      <c r="B46" s="111" t="s">
        <v>3148</v>
      </c>
      <c r="C46" s="112"/>
      <c r="D46" s="102"/>
      <c r="E46" s="103"/>
      <c r="F46" s="103"/>
      <c r="G46" s="103"/>
      <c r="H46" s="103"/>
      <c r="I46" s="103"/>
    </row>
    <row r="47" spans="2:9" ht="18" customHeight="1">
      <c r="B47" s="100"/>
      <c r="C47" s="101" t="s">
        <v>3149</v>
      </c>
      <c r="D47" s="102"/>
      <c r="E47" s="103"/>
      <c r="F47" s="103"/>
      <c r="G47" s="103"/>
      <c r="H47" s="103"/>
      <c r="I47" s="103"/>
    </row>
    <row r="48" spans="2:9" ht="18" customHeight="1">
      <c r="B48" s="100"/>
      <c r="C48" s="104"/>
      <c r="D48" s="105" t="s">
        <v>3150</v>
      </c>
      <c r="E48" s="103">
        <v>33000</v>
      </c>
      <c r="F48" s="103">
        <v>730</v>
      </c>
      <c r="G48" s="103">
        <v>730</v>
      </c>
      <c r="H48" s="412">
        <f aca="true" t="shared" si="5" ref="H48:H110">E48/F48</f>
        <v>45.205479452054796</v>
      </c>
      <c r="I48" s="412">
        <f aca="true" t="shared" si="6" ref="I48:I111">E48/G48</f>
        <v>45.205479452054796</v>
      </c>
    </row>
    <row r="49" spans="2:9" ht="18" customHeight="1">
      <c r="B49" s="100"/>
      <c r="C49" s="104"/>
      <c r="D49" s="105" t="s">
        <v>3151</v>
      </c>
      <c r="E49" s="103">
        <v>27500</v>
      </c>
      <c r="F49" s="103">
        <v>580</v>
      </c>
      <c r="G49" s="103">
        <v>580</v>
      </c>
      <c r="H49" s="412">
        <f t="shared" si="5"/>
        <v>47.41379310344828</v>
      </c>
      <c r="I49" s="412">
        <f t="shared" si="6"/>
        <v>47.41379310344828</v>
      </c>
    </row>
    <row r="50" spans="2:9" ht="18" customHeight="1">
      <c r="B50" s="100"/>
      <c r="C50" s="106"/>
      <c r="D50" s="105" t="s">
        <v>3152</v>
      </c>
      <c r="E50" s="103">
        <v>36200</v>
      </c>
      <c r="F50" s="103">
        <v>1260</v>
      </c>
      <c r="G50" s="103">
        <v>1260</v>
      </c>
      <c r="H50" s="412">
        <f t="shared" si="5"/>
        <v>28.73015873015873</v>
      </c>
      <c r="I50" s="412">
        <f t="shared" si="6"/>
        <v>28.73015873015873</v>
      </c>
    </row>
    <row r="51" spans="2:9" ht="18" customHeight="1">
      <c r="B51" s="100"/>
      <c r="C51" s="101" t="s">
        <v>3153</v>
      </c>
      <c r="D51" s="102"/>
      <c r="E51" s="103"/>
      <c r="F51" s="103"/>
      <c r="G51" s="103"/>
      <c r="H51" s="412"/>
      <c r="I51" s="412"/>
    </row>
    <row r="52" spans="2:9" ht="18" customHeight="1">
      <c r="B52" s="100"/>
      <c r="C52" s="104"/>
      <c r="D52" s="105" t="s">
        <v>3154</v>
      </c>
      <c r="E52" s="103">
        <v>99400</v>
      </c>
      <c r="F52" s="103">
        <v>4600</v>
      </c>
      <c r="G52" s="103">
        <v>4100</v>
      </c>
      <c r="H52" s="412">
        <f t="shared" si="5"/>
        <v>21.608695652173914</v>
      </c>
      <c r="I52" s="412">
        <f t="shared" si="6"/>
        <v>24.24390243902439</v>
      </c>
    </row>
    <row r="53" spans="2:9" ht="18" customHeight="1">
      <c r="B53" s="100"/>
      <c r="C53" s="104"/>
      <c r="D53" s="105" t="s">
        <v>3155</v>
      </c>
      <c r="E53" s="103">
        <v>47000</v>
      </c>
      <c r="F53" s="103">
        <v>3600</v>
      </c>
      <c r="G53" s="103">
        <v>3200</v>
      </c>
      <c r="H53" s="412">
        <f t="shared" si="5"/>
        <v>13.055555555555555</v>
      </c>
      <c r="I53" s="412">
        <f t="shared" si="6"/>
        <v>14.6875</v>
      </c>
    </row>
    <row r="54" spans="2:9" ht="18" customHeight="1">
      <c r="B54" s="109"/>
      <c r="C54" s="106"/>
      <c r="D54" s="105" t="s">
        <v>3156</v>
      </c>
      <c r="E54" s="103">
        <v>173500</v>
      </c>
      <c r="F54" s="103">
        <v>6700</v>
      </c>
      <c r="G54" s="103">
        <v>6000</v>
      </c>
      <c r="H54" s="412">
        <f t="shared" si="5"/>
        <v>25.895522388059703</v>
      </c>
      <c r="I54" s="412">
        <f t="shared" si="6"/>
        <v>28.916666666666668</v>
      </c>
    </row>
    <row r="55" spans="2:9" ht="18" customHeight="1">
      <c r="B55" s="111" t="s">
        <v>3157</v>
      </c>
      <c r="C55" s="112"/>
      <c r="D55" s="102"/>
      <c r="E55" s="103"/>
      <c r="F55" s="103"/>
      <c r="G55" s="103"/>
      <c r="H55" s="412"/>
      <c r="I55" s="412"/>
    </row>
    <row r="56" spans="2:9" ht="18" customHeight="1">
      <c r="B56" s="100"/>
      <c r="C56" s="107" t="s">
        <v>3158</v>
      </c>
      <c r="D56" s="108"/>
      <c r="E56" s="103">
        <v>2470</v>
      </c>
      <c r="F56" s="103">
        <v>534</v>
      </c>
      <c r="G56" s="103">
        <v>534</v>
      </c>
      <c r="H56" s="412">
        <f t="shared" si="5"/>
        <v>4.6254681647940075</v>
      </c>
      <c r="I56" s="412">
        <f t="shared" si="6"/>
        <v>4.6254681647940075</v>
      </c>
    </row>
    <row r="57" spans="2:9" ht="18" customHeight="1">
      <c r="B57" s="109"/>
      <c r="C57" s="107" t="s">
        <v>3159</v>
      </c>
      <c r="D57" s="108"/>
      <c r="E57" s="103">
        <v>2470</v>
      </c>
      <c r="F57" s="103"/>
      <c r="G57" s="103"/>
      <c r="H57" s="412"/>
      <c r="I57" s="412"/>
    </row>
    <row r="58" spans="2:9" ht="18" customHeight="1">
      <c r="B58" s="111" t="s">
        <v>3160</v>
      </c>
      <c r="C58" s="112"/>
      <c r="D58" s="102"/>
      <c r="E58" s="103"/>
      <c r="F58" s="103"/>
      <c r="G58" s="103"/>
      <c r="H58" s="412"/>
      <c r="I58" s="412"/>
    </row>
    <row r="59" spans="2:9" ht="18" customHeight="1">
      <c r="B59" s="100"/>
      <c r="C59" s="107" t="s">
        <v>3161</v>
      </c>
      <c r="D59" s="108"/>
      <c r="E59" s="103">
        <v>4400</v>
      </c>
      <c r="F59" s="103">
        <v>300</v>
      </c>
      <c r="G59" s="103">
        <v>280</v>
      </c>
      <c r="H59" s="412">
        <f t="shared" si="5"/>
        <v>14.666666666666666</v>
      </c>
      <c r="I59" s="412">
        <f t="shared" si="6"/>
        <v>15.714285714285714</v>
      </c>
    </row>
    <row r="60" spans="2:9" ht="18" customHeight="1">
      <c r="B60" s="100"/>
      <c r="C60" s="107" t="s">
        <v>3162</v>
      </c>
      <c r="D60" s="108"/>
      <c r="E60" s="122">
        <v>45000</v>
      </c>
      <c r="F60" s="122">
        <v>320</v>
      </c>
      <c r="G60" s="122">
        <v>310</v>
      </c>
      <c r="H60" s="412">
        <f t="shared" si="5"/>
        <v>140.625</v>
      </c>
      <c r="I60" s="412">
        <f t="shared" si="6"/>
        <v>145.16129032258064</v>
      </c>
    </row>
    <row r="61" spans="2:9" ht="18" customHeight="1">
      <c r="B61" s="100"/>
      <c r="C61" s="101" t="s">
        <v>3163</v>
      </c>
      <c r="D61" s="102"/>
      <c r="E61" s="123"/>
      <c r="F61" s="123"/>
      <c r="G61" s="123"/>
      <c r="H61" s="412"/>
      <c r="I61" s="412"/>
    </row>
    <row r="62" spans="2:9" ht="18" customHeight="1">
      <c r="B62" s="109"/>
      <c r="C62" s="106"/>
      <c r="D62" s="105" t="s">
        <v>3164</v>
      </c>
      <c r="E62" s="103">
        <v>145000</v>
      </c>
      <c r="F62" s="103"/>
      <c r="G62" s="103"/>
      <c r="H62" s="412"/>
      <c r="I62" s="412"/>
    </row>
    <row r="63" spans="2:9" ht="18" customHeight="1">
      <c r="B63" s="111" t="s">
        <v>3165</v>
      </c>
      <c r="C63" s="112"/>
      <c r="D63" s="102"/>
      <c r="E63" s="103"/>
      <c r="F63" s="103"/>
      <c r="G63" s="103"/>
      <c r="H63" s="412"/>
      <c r="I63" s="412"/>
    </row>
    <row r="64" spans="2:9" ht="18" customHeight="1">
      <c r="B64" s="100"/>
      <c r="C64" s="107" t="s">
        <v>3166</v>
      </c>
      <c r="D64" s="108"/>
      <c r="E64" s="103"/>
      <c r="F64" s="103">
        <v>51.7</v>
      </c>
      <c r="G64" s="103">
        <v>51.7</v>
      </c>
      <c r="H64" s="412">
        <f t="shared" si="5"/>
        <v>0</v>
      </c>
      <c r="I64" s="412">
        <f t="shared" si="6"/>
        <v>0</v>
      </c>
    </row>
    <row r="65" spans="2:9" ht="18" customHeight="1">
      <c r="B65" s="109"/>
      <c r="C65" s="107" t="s">
        <v>3167</v>
      </c>
      <c r="D65" s="108"/>
      <c r="E65" s="103"/>
      <c r="F65" s="103">
        <v>18.5</v>
      </c>
      <c r="G65" s="103">
        <v>18.5</v>
      </c>
      <c r="H65" s="412">
        <f t="shared" si="5"/>
        <v>0</v>
      </c>
      <c r="I65" s="412">
        <f t="shared" si="6"/>
        <v>0</v>
      </c>
    </row>
    <row r="66" spans="2:9" ht="18" customHeight="1">
      <c r="B66" s="111" t="s">
        <v>3168</v>
      </c>
      <c r="C66" s="112"/>
      <c r="D66" s="102"/>
      <c r="E66" s="103"/>
      <c r="F66" s="103"/>
      <c r="G66" s="103"/>
      <c r="H66" s="412"/>
      <c r="I66" s="412"/>
    </row>
    <row r="67" spans="2:9" ht="18" customHeight="1">
      <c r="B67" s="100"/>
      <c r="C67" s="107" t="s">
        <v>3169</v>
      </c>
      <c r="D67" s="108"/>
      <c r="E67" s="103" t="s">
        <v>3170</v>
      </c>
      <c r="F67" s="103"/>
      <c r="G67" s="103"/>
      <c r="H67" s="412"/>
      <c r="I67" s="412"/>
    </row>
    <row r="68" spans="2:9" ht="18" customHeight="1">
      <c r="B68" s="100"/>
      <c r="C68" s="107" t="s">
        <v>3171</v>
      </c>
      <c r="D68" s="108"/>
      <c r="E68" s="103" t="s">
        <v>3172</v>
      </c>
      <c r="F68" s="103"/>
      <c r="G68" s="103"/>
      <c r="H68" s="412"/>
      <c r="I68" s="412"/>
    </row>
    <row r="69" spans="2:9" ht="18" customHeight="1">
      <c r="B69" s="109"/>
      <c r="C69" s="107" t="s">
        <v>3173</v>
      </c>
      <c r="D69" s="108"/>
      <c r="E69" s="103" t="s">
        <v>3174</v>
      </c>
      <c r="F69" s="103"/>
      <c r="G69" s="103"/>
      <c r="H69" s="412"/>
      <c r="I69" s="412"/>
    </row>
    <row r="70" spans="2:9" ht="18" customHeight="1">
      <c r="B70" s="111" t="s">
        <v>3175</v>
      </c>
      <c r="C70" s="112"/>
      <c r="D70" s="102"/>
      <c r="E70" s="103"/>
      <c r="F70" s="103"/>
      <c r="G70" s="103"/>
      <c r="H70" s="412"/>
      <c r="I70" s="412"/>
    </row>
    <row r="71" spans="2:9" ht="18" customHeight="1">
      <c r="B71" s="100"/>
      <c r="C71" s="107" t="s">
        <v>3176</v>
      </c>
      <c r="D71" s="108"/>
      <c r="E71" s="103">
        <v>136000</v>
      </c>
      <c r="F71" s="103"/>
      <c r="G71" s="103"/>
      <c r="H71" s="412"/>
      <c r="I71" s="412"/>
    </row>
    <row r="72" spans="2:9" ht="18" customHeight="1">
      <c r="B72" s="100"/>
      <c r="C72" s="107" t="s">
        <v>3177</v>
      </c>
      <c r="D72" s="108"/>
      <c r="E72" s="103">
        <v>850000</v>
      </c>
      <c r="F72" s="103"/>
      <c r="G72" s="103"/>
      <c r="H72" s="412"/>
      <c r="I72" s="412"/>
    </row>
    <row r="73" spans="2:9" ht="18" customHeight="1">
      <c r="B73" s="100"/>
      <c r="C73" s="101" t="s">
        <v>3178</v>
      </c>
      <c r="D73" s="102"/>
      <c r="E73" s="103"/>
      <c r="F73" s="103"/>
      <c r="G73" s="103"/>
      <c r="H73" s="412"/>
      <c r="I73" s="412"/>
    </row>
    <row r="74" spans="2:9" ht="18" customHeight="1">
      <c r="B74" s="100"/>
      <c r="C74" s="104"/>
      <c r="D74" s="105" t="s">
        <v>3179</v>
      </c>
      <c r="E74" s="103" t="s">
        <v>3180</v>
      </c>
      <c r="F74" s="103"/>
      <c r="G74" s="103"/>
      <c r="H74" s="412"/>
      <c r="I74" s="412"/>
    </row>
    <row r="75" spans="2:9" ht="18" customHeight="1" thickBot="1">
      <c r="B75" s="113"/>
      <c r="C75" s="114"/>
      <c r="D75" s="115" t="s">
        <v>3181</v>
      </c>
      <c r="E75" s="116">
        <v>468000</v>
      </c>
      <c r="F75" s="116"/>
      <c r="G75" s="116"/>
      <c r="H75" s="413"/>
      <c r="I75" s="413"/>
    </row>
    <row r="76" spans="2:9" ht="18" customHeight="1">
      <c r="B76" s="96" t="s">
        <v>3182</v>
      </c>
      <c r="C76" s="97"/>
      <c r="D76" s="98"/>
      <c r="E76" s="99"/>
      <c r="F76" s="99"/>
      <c r="G76" s="99"/>
      <c r="H76" s="414"/>
      <c r="I76" s="414"/>
    </row>
    <row r="77" spans="2:9" ht="18" customHeight="1">
      <c r="B77" s="100"/>
      <c r="C77" s="107" t="s">
        <v>3183</v>
      </c>
      <c r="D77" s="108"/>
      <c r="E77" s="103">
        <v>3790</v>
      </c>
      <c r="F77" s="103">
        <v>450</v>
      </c>
      <c r="G77" s="103">
        <v>520</v>
      </c>
      <c r="H77" s="412">
        <f t="shared" si="5"/>
        <v>8.422222222222222</v>
      </c>
      <c r="I77" s="412">
        <f t="shared" si="6"/>
        <v>7.288461538461538</v>
      </c>
    </row>
    <row r="78" spans="2:9" ht="18" customHeight="1">
      <c r="B78" s="100"/>
      <c r="C78" s="107" t="s">
        <v>3184</v>
      </c>
      <c r="D78" s="108"/>
      <c r="E78" s="103">
        <v>5280</v>
      </c>
      <c r="F78" s="103">
        <v>1350</v>
      </c>
      <c r="G78" s="103">
        <v>1670</v>
      </c>
      <c r="H78" s="412">
        <f t="shared" si="5"/>
        <v>3.911111111111111</v>
      </c>
      <c r="I78" s="412">
        <f t="shared" si="6"/>
        <v>3.161676646706587</v>
      </c>
    </row>
    <row r="79" spans="2:9" ht="18" customHeight="1">
      <c r="B79" s="100"/>
      <c r="C79" s="107" t="s">
        <v>3185</v>
      </c>
      <c r="D79" s="108"/>
      <c r="E79" s="103">
        <v>24</v>
      </c>
      <c r="F79" s="103"/>
      <c r="G79" s="103"/>
      <c r="H79" s="412"/>
      <c r="I79" s="412"/>
    </row>
    <row r="80" spans="2:9" ht="18" customHeight="1">
      <c r="B80" s="109"/>
      <c r="C80" s="107" t="s">
        <v>3186</v>
      </c>
      <c r="D80" s="108"/>
      <c r="E80" s="103">
        <v>750</v>
      </c>
      <c r="F80" s="103"/>
      <c r="G80" s="103"/>
      <c r="H80" s="412"/>
      <c r="I80" s="412"/>
    </row>
    <row r="81" spans="2:9" ht="18" customHeight="1">
      <c r="B81" s="111" t="s">
        <v>3187</v>
      </c>
      <c r="C81" s="112"/>
      <c r="D81" s="102"/>
      <c r="E81" s="103"/>
      <c r="F81" s="103"/>
      <c r="G81" s="103"/>
      <c r="H81" s="412"/>
      <c r="I81" s="412"/>
    </row>
    <row r="82" spans="2:9" ht="18" customHeight="1">
      <c r="B82" s="100"/>
      <c r="C82" s="107" t="s">
        <v>3188</v>
      </c>
      <c r="D82" s="108"/>
      <c r="E82" s="103"/>
      <c r="F82" s="103"/>
      <c r="G82" s="103"/>
      <c r="H82" s="412"/>
      <c r="I82" s="412"/>
    </row>
    <row r="83" spans="2:9" ht="18" customHeight="1">
      <c r="B83" s="100"/>
      <c r="C83" s="107" t="s">
        <v>3189</v>
      </c>
      <c r="D83" s="108"/>
      <c r="E83" s="103"/>
      <c r="F83" s="103"/>
      <c r="G83" s="103"/>
      <c r="H83" s="412"/>
      <c r="I83" s="412"/>
    </row>
    <row r="84" spans="2:9" ht="18" customHeight="1">
      <c r="B84" s="109"/>
      <c r="C84" s="107" t="s">
        <v>3190</v>
      </c>
      <c r="D84" s="108"/>
      <c r="E84" s="103"/>
      <c r="F84" s="103"/>
      <c r="G84" s="103"/>
      <c r="H84" s="412"/>
      <c r="I84" s="412"/>
    </row>
    <row r="85" spans="2:9" ht="18" customHeight="1">
      <c r="B85" s="111" t="s">
        <v>3191</v>
      </c>
      <c r="C85" s="112"/>
      <c r="D85" s="102"/>
      <c r="E85" s="103"/>
      <c r="F85" s="103"/>
      <c r="G85" s="103"/>
      <c r="H85" s="412"/>
      <c r="I85" s="412"/>
    </row>
    <row r="86" spans="2:9" ht="18" customHeight="1">
      <c r="B86" s="100"/>
      <c r="C86" s="107" t="s">
        <v>3192</v>
      </c>
      <c r="D86" s="108"/>
      <c r="E86" s="103">
        <v>3000</v>
      </c>
      <c r="F86" s="103">
        <v>40</v>
      </c>
      <c r="G86" s="103">
        <v>45</v>
      </c>
      <c r="H86" s="412">
        <f t="shared" si="5"/>
        <v>75</v>
      </c>
      <c r="I86" s="412">
        <f t="shared" si="6"/>
        <v>66.66666666666667</v>
      </c>
    </row>
    <row r="87" spans="2:9" ht="18" customHeight="1">
      <c r="B87" s="100"/>
      <c r="C87" s="107" t="s">
        <v>3193</v>
      </c>
      <c r="D87" s="108"/>
      <c r="E87" s="103">
        <v>200</v>
      </c>
      <c r="F87" s="103">
        <v>5</v>
      </c>
      <c r="G87" s="103"/>
      <c r="H87" s="412">
        <f t="shared" si="5"/>
        <v>40</v>
      </c>
      <c r="I87" s="412"/>
    </row>
    <row r="88" spans="2:9" ht="18" customHeight="1">
      <c r="B88" s="100"/>
      <c r="C88" s="107" t="s">
        <v>3194</v>
      </c>
      <c r="D88" s="108"/>
      <c r="E88" s="103">
        <v>200</v>
      </c>
      <c r="F88" s="103">
        <v>5</v>
      </c>
      <c r="G88" s="103"/>
      <c r="H88" s="412">
        <f t="shared" si="5"/>
        <v>40</v>
      </c>
      <c r="I88" s="412"/>
    </row>
    <row r="89" spans="2:9" ht="18" customHeight="1">
      <c r="B89" s="100"/>
      <c r="C89" s="101" t="s">
        <v>3195</v>
      </c>
      <c r="D89" s="102"/>
      <c r="E89" s="103"/>
      <c r="F89" s="103"/>
      <c r="G89" s="103"/>
      <c r="H89" s="412"/>
      <c r="I89" s="412"/>
    </row>
    <row r="90" spans="2:9" ht="18" customHeight="1">
      <c r="B90" s="100"/>
      <c r="C90" s="104"/>
      <c r="D90" s="105" t="s">
        <v>3196</v>
      </c>
      <c r="E90" s="103">
        <v>400</v>
      </c>
      <c r="F90" s="103">
        <v>8</v>
      </c>
      <c r="G90" s="103">
        <v>10</v>
      </c>
      <c r="H90" s="412">
        <f t="shared" si="5"/>
        <v>50</v>
      </c>
      <c r="I90" s="412">
        <f t="shared" si="6"/>
        <v>40</v>
      </c>
    </row>
    <row r="91" spans="2:9" ht="18" customHeight="1">
      <c r="B91" s="100"/>
      <c r="C91" s="104"/>
      <c r="D91" s="105" t="s">
        <v>3197</v>
      </c>
      <c r="E91" s="103">
        <v>30000</v>
      </c>
      <c r="F91" s="103">
        <v>1500</v>
      </c>
      <c r="G91" s="103">
        <v>1600</v>
      </c>
      <c r="H91" s="412">
        <f t="shared" si="5"/>
        <v>20</v>
      </c>
      <c r="I91" s="412">
        <f t="shared" si="6"/>
        <v>18.75</v>
      </c>
    </row>
    <row r="92" spans="2:9" ht="18" customHeight="1">
      <c r="B92" s="109"/>
      <c r="C92" s="106"/>
      <c r="D92" s="105" t="s">
        <v>3198</v>
      </c>
      <c r="E92" s="103">
        <v>5600</v>
      </c>
      <c r="F92" s="103">
        <v>142</v>
      </c>
      <c r="G92" s="103">
        <v>40</v>
      </c>
      <c r="H92" s="412">
        <f t="shared" si="5"/>
        <v>39.436619718309856</v>
      </c>
      <c r="I92" s="412">
        <f t="shared" si="6"/>
        <v>140</v>
      </c>
    </row>
    <row r="93" spans="2:9" ht="18" customHeight="1">
      <c r="B93" s="111" t="s">
        <v>3199</v>
      </c>
      <c r="C93" s="112"/>
      <c r="D93" s="102"/>
      <c r="E93" s="103"/>
      <c r="F93" s="103"/>
      <c r="G93" s="103"/>
      <c r="H93" s="412"/>
      <c r="I93" s="412"/>
    </row>
    <row r="94" spans="2:9" ht="18" customHeight="1" thickBot="1">
      <c r="B94" s="113"/>
      <c r="C94" s="124" t="s">
        <v>3200</v>
      </c>
      <c r="D94" s="125"/>
      <c r="E94" s="116">
        <v>3150</v>
      </c>
      <c r="F94" s="116">
        <v>160</v>
      </c>
      <c r="G94" s="116">
        <v>230</v>
      </c>
      <c r="H94" s="413">
        <f t="shared" si="5"/>
        <v>19.6875</v>
      </c>
      <c r="I94" s="413">
        <f t="shared" si="6"/>
        <v>13.695652173913043</v>
      </c>
    </row>
    <row r="95" spans="2:9" ht="18" customHeight="1">
      <c r="B95" s="96" t="s">
        <v>3201</v>
      </c>
      <c r="C95" s="97"/>
      <c r="D95" s="98"/>
      <c r="E95" s="99"/>
      <c r="F95" s="99"/>
      <c r="G95" s="99"/>
      <c r="H95" s="414"/>
      <c r="I95" s="414"/>
    </row>
    <row r="96" spans="2:9" ht="18" customHeight="1">
      <c r="B96" s="100"/>
      <c r="C96" s="107" t="s">
        <v>3202</v>
      </c>
      <c r="D96" s="108"/>
      <c r="E96" s="103">
        <v>500</v>
      </c>
      <c r="F96" s="103">
        <v>19.5</v>
      </c>
      <c r="G96" s="103">
        <v>19.5</v>
      </c>
      <c r="H96" s="412">
        <f t="shared" si="5"/>
        <v>25.641025641025642</v>
      </c>
      <c r="I96" s="412">
        <f t="shared" si="6"/>
        <v>25.641025641025642</v>
      </c>
    </row>
    <row r="97" spans="2:9" ht="18" customHeight="1">
      <c r="B97" s="100"/>
      <c r="C97" s="107" t="s">
        <v>3203</v>
      </c>
      <c r="D97" s="108"/>
      <c r="E97" s="103">
        <v>280</v>
      </c>
      <c r="F97" s="103">
        <v>14.9</v>
      </c>
      <c r="G97" s="103">
        <v>14.9</v>
      </c>
      <c r="H97" s="412">
        <f t="shared" si="5"/>
        <v>18.79194630872483</v>
      </c>
      <c r="I97" s="412">
        <f t="shared" si="6"/>
        <v>18.79194630872483</v>
      </c>
    </row>
    <row r="98" spans="2:9" ht="18" customHeight="1">
      <c r="B98" s="100"/>
      <c r="C98" s="107" t="s">
        <v>3204</v>
      </c>
      <c r="D98" s="108"/>
      <c r="E98" s="103">
        <v>800</v>
      </c>
      <c r="F98" s="103">
        <v>8</v>
      </c>
      <c r="G98" s="103">
        <v>7</v>
      </c>
      <c r="H98" s="412">
        <f t="shared" si="5"/>
        <v>100</v>
      </c>
      <c r="I98" s="412">
        <f t="shared" si="6"/>
        <v>114.28571428571429</v>
      </c>
    </row>
    <row r="99" spans="2:9" ht="18" customHeight="1">
      <c r="B99" s="100"/>
      <c r="C99" s="107" t="s">
        <v>3205</v>
      </c>
      <c r="D99" s="108"/>
      <c r="E99" s="103">
        <v>1000</v>
      </c>
      <c r="F99" s="103">
        <v>5</v>
      </c>
      <c r="G99" s="103">
        <v>4</v>
      </c>
      <c r="H99" s="412">
        <f t="shared" si="5"/>
        <v>200</v>
      </c>
      <c r="I99" s="412">
        <f t="shared" si="6"/>
        <v>250</v>
      </c>
    </row>
    <row r="100" spans="2:9" ht="18" customHeight="1">
      <c r="B100" s="100"/>
      <c r="C100" s="107" t="s">
        <v>3206</v>
      </c>
      <c r="D100" s="108"/>
      <c r="E100" s="103">
        <v>760</v>
      </c>
      <c r="F100" s="103">
        <v>12</v>
      </c>
      <c r="G100" s="103">
        <v>10</v>
      </c>
      <c r="H100" s="412">
        <f t="shared" si="5"/>
        <v>63.333333333333336</v>
      </c>
      <c r="I100" s="412">
        <f t="shared" si="6"/>
        <v>76</v>
      </c>
    </row>
    <row r="101" spans="2:9" ht="18" customHeight="1">
      <c r="B101" s="100"/>
      <c r="C101" s="107" t="s">
        <v>3207</v>
      </c>
      <c r="D101" s="108"/>
      <c r="E101" s="103">
        <v>1300</v>
      </c>
      <c r="F101" s="103">
        <v>16</v>
      </c>
      <c r="G101" s="103">
        <v>18</v>
      </c>
      <c r="H101" s="412">
        <f t="shared" si="5"/>
        <v>81.25</v>
      </c>
      <c r="I101" s="412">
        <f t="shared" si="6"/>
        <v>72.22222222222223</v>
      </c>
    </row>
    <row r="102" spans="2:9" ht="18" customHeight="1">
      <c r="B102" s="100"/>
      <c r="C102" s="107" t="s">
        <v>3208</v>
      </c>
      <c r="D102" s="108"/>
      <c r="E102" s="103">
        <v>1470</v>
      </c>
      <c r="F102" s="103">
        <v>20</v>
      </c>
      <c r="G102" s="103">
        <v>22</v>
      </c>
      <c r="H102" s="412">
        <f t="shared" si="5"/>
        <v>73.5</v>
      </c>
      <c r="I102" s="412">
        <f t="shared" si="6"/>
        <v>66.81818181818181</v>
      </c>
    </row>
    <row r="103" spans="2:9" ht="18" customHeight="1">
      <c r="B103" s="109"/>
      <c r="C103" s="107" t="s">
        <v>3209</v>
      </c>
      <c r="D103" s="108"/>
      <c r="E103" s="103">
        <v>3500</v>
      </c>
      <c r="F103" s="103">
        <v>180</v>
      </c>
      <c r="G103" s="103">
        <v>180</v>
      </c>
      <c r="H103" s="412">
        <f t="shared" si="5"/>
        <v>19.444444444444443</v>
      </c>
      <c r="I103" s="412">
        <f t="shared" si="6"/>
        <v>19.444444444444443</v>
      </c>
    </row>
    <row r="104" spans="2:9" ht="18" customHeight="1">
      <c r="B104" s="111" t="s">
        <v>3210</v>
      </c>
      <c r="C104" s="112"/>
      <c r="D104" s="102"/>
      <c r="E104" s="103"/>
      <c r="F104" s="103"/>
      <c r="G104" s="103"/>
      <c r="H104" s="412"/>
      <c r="I104" s="412"/>
    </row>
    <row r="105" spans="2:9" ht="18" customHeight="1">
      <c r="B105" s="100"/>
      <c r="C105" s="107" t="s">
        <v>3211</v>
      </c>
      <c r="D105" s="108"/>
      <c r="E105" s="103">
        <v>290</v>
      </c>
      <c r="F105" s="103">
        <v>28</v>
      </c>
      <c r="G105" s="103">
        <v>25</v>
      </c>
      <c r="H105" s="412">
        <f t="shared" si="5"/>
        <v>10.357142857142858</v>
      </c>
      <c r="I105" s="412">
        <f t="shared" si="6"/>
        <v>11.6</v>
      </c>
    </row>
    <row r="106" spans="2:9" ht="18" customHeight="1">
      <c r="B106" s="100"/>
      <c r="C106" s="107" t="s">
        <v>3212</v>
      </c>
      <c r="D106" s="108"/>
      <c r="E106" s="103">
        <v>200</v>
      </c>
      <c r="F106" s="103">
        <v>17</v>
      </c>
      <c r="G106" s="103">
        <v>15</v>
      </c>
      <c r="H106" s="412">
        <f t="shared" si="5"/>
        <v>11.764705882352942</v>
      </c>
      <c r="I106" s="412">
        <f t="shared" si="6"/>
        <v>13.333333333333334</v>
      </c>
    </row>
    <row r="107" spans="2:9" ht="18" customHeight="1">
      <c r="B107" s="100"/>
      <c r="C107" s="107" t="s">
        <v>3213</v>
      </c>
      <c r="D107" s="108"/>
      <c r="E107" s="103">
        <v>800</v>
      </c>
      <c r="F107" s="103">
        <v>32</v>
      </c>
      <c r="G107" s="103">
        <v>38</v>
      </c>
      <c r="H107" s="412">
        <f t="shared" si="5"/>
        <v>25</v>
      </c>
      <c r="I107" s="412">
        <f t="shared" si="6"/>
        <v>21.05263157894737</v>
      </c>
    </row>
    <row r="108" spans="2:9" ht="18" customHeight="1">
      <c r="B108" s="109"/>
      <c r="C108" s="107" t="s">
        <v>3214</v>
      </c>
      <c r="D108" s="108"/>
      <c r="E108" s="103">
        <v>300</v>
      </c>
      <c r="F108" s="103">
        <v>17</v>
      </c>
      <c r="G108" s="103">
        <v>20</v>
      </c>
      <c r="H108" s="412">
        <f t="shared" si="5"/>
        <v>17.647058823529413</v>
      </c>
      <c r="I108" s="412">
        <f t="shared" si="6"/>
        <v>15</v>
      </c>
    </row>
    <row r="109" spans="2:9" ht="18" customHeight="1">
      <c r="B109" s="111" t="s">
        <v>3215</v>
      </c>
      <c r="C109" s="112"/>
      <c r="D109" s="102"/>
      <c r="E109" s="103"/>
      <c r="F109" s="103"/>
      <c r="G109" s="103"/>
      <c r="H109" s="412"/>
      <c r="I109" s="412"/>
    </row>
    <row r="110" spans="2:9" ht="18" customHeight="1">
      <c r="B110" s="100"/>
      <c r="C110" s="107" t="s">
        <v>3216</v>
      </c>
      <c r="D110" s="108"/>
      <c r="E110" s="103">
        <v>480</v>
      </c>
      <c r="F110" s="103">
        <v>16</v>
      </c>
      <c r="G110" s="103">
        <v>12</v>
      </c>
      <c r="H110" s="412">
        <f t="shared" si="5"/>
        <v>30</v>
      </c>
      <c r="I110" s="412">
        <f t="shared" si="6"/>
        <v>40</v>
      </c>
    </row>
    <row r="111" spans="2:9" ht="18" customHeight="1">
      <c r="B111" s="100"/>
      <c r="C111" s="107" t="s">
        <v>3217</v>
      </c>
      <c r="D111" s="108"/>
      <c r="E111" s="103">
        <v>1750</v>
      </c>
      <c r="F111" s="103"/>
      <c r="G111" s="103">
        <v>24</v>
      </c>
      <c r="H111" s="412"/>
      <c r="I111" s="412">
        <f t="shared" si="6"/>
        <v>72.91666666666667</v>
      </c>
    </row>
    <row r="112" spans="2:9" ht="18" customHeight="1" thickBot="1">
      <c r="B112" s="113"/>
      <c r="C112" s="124" t="s">
        <v>3218</v>
      </c>
      <c r="D112" s="125"/>
      <c r="E112" s="116">
        <v>1200</v>
      </c>
      <c r="F112" s="116">
        <v>90</v>
      </c>
      <c r="G112" s="116">
        <v>70</v>
      </c>
      <c r="H112" s="413">
        <f aca="true" t="shared" si="7" ref="H112:H175">E112/F112</f>
        <v>13.333333333333334</v>
      </c>
      <c r="I112" s="413">
        <f aca="true" t="shared" si="8" ref="I112:I175">E112/G112</f>
        <v>17.142857142857142</v>
      </c>
    </row>
    <row r="113" spans="2:9" ht="18" customHeight="1">
      <c r="B113" s="96" t="s">
        <v>3219</v>
      </c>
      <c r="C113" s="97"/>
      <c r="D113" s="98"/>
      <c r="E113" s="99"/>
      <c r="F113" s="99"/>
      <c r="G113" s="99"/>
      <c r="H113" s="414"/>
      <c r="I113" s="414"/>
    </row>
    <row r="114" spans="2:9" ht="18" customHeight="1">
      <c r="B114" s="109"/>
      <c r="C114" s="107" t="s">
        <v>3220</v>
      </c>
      <c r="D114" s="108"/>
      <c r="E114" s="103">
        <v>680</v>
      </c>
      <c r="F114" s="103"/>
      <c r="G114" s="103">
        <v>50</v>
      </c>
      <c r="H114" s="412"/>
      <c r="I114" s="412">
        <f t="shared" si="8"/>
        <v>13.6</v>
      </c>
    </row>
    <row r="115" spans="2:9" ht="18" customHeight="1">
      <c r="B115" s="111" t="s">
        <v>3221</v>
      </c>
      <c r="C115" s="112"/>
      <c r="D115" s="102"/>
      <c r="E115" s="103"/>
      <c r="F115" s="103"/>
      <c r="G115" s="103"/>
      <c r="H115" s="412"/>
      <c r="I115" s="412"/>
    </row>
    <row r="116" spans="2:9" ht="18" customHeight="1">
      <c r="B116" s="109"/>
      <c r="C116" s="107" t="s">
        <v>3222</v>
      </c>
      <c r="D116" s="108"/>
      <c r="E116" s="103">
        <v>1100</v>
      </c>
      <c r="F116" s="103">
        <v>15</v>
      </c>
      <c r="G116" s="103">
        <v>10</v>
      </c>
      <c r="H116" s="412">
        <f t="shared" si="7"/>
        <v>73.33333333333333</v>
      </c>
      <c r="I116" s="412">
        <f t="shared" si="8"/>
        <v>110</v>
      </c>
    </row>
    <row r="117" spans="2:9" ht="18" customHeight="1">
      <c r="B117" s="111" t="s">
        <v>3223</v>
      </c>
      <c r="C117" s="112"/>
      <c r="D117" s="102"/>
      <c r="E117" s="103"/>
      <c r="F117" s="103"/>
      <c r="G117" s="103"/>
      <c r="H117" s="412"/>
      <c r="I117" s="412"/>
    </row>
    <row r="118" spans="2:9" ht="18" customHeight="1">
      <c r="B118" s="100"/>
      <c r="C118" s="101" t="s">
        <v>3224</v>
      </c>
      <c r="D118" s="102"/>
      <c r="E118" s="103"/>
      <c r="F118" s="103"/>
      <c r="G118" s="103"/>
      <c r="H118" s="412"/>
      <c r="I118" s="412"/>
    </row>
    <row r="119" spans="2:9" ht="18" customHeight="1">
      <c r="B119" s="100"/>
      <c r="C119" s="104"/>
      <c r="D119" s="105" t="s">
        <v>3225</v>
      </c>
      <c r="E119" s="103">
        <v>43000</v>
      </c>
      <c r="F119" s="103">
        <v>1850</v>
      </c>
      <c r="G119" s="103">
        <v>2113</v>
      </c>
      <c r="H119" s="412">
        <f t="shared" si="7"/>
        <v>23.243243243243242</v>
      </c>
      <c r="I119" s="412">
        <f t="shared" si="8"/>
        <v>20.35021296734501</v>
      </c>
    </row>
    <row r="120" spans="2:9" ht="18" customHeight="1">
      <c r="B120" s="100"/>
      <c r="C120" s="104"/>
      <c r="D120" s="105" t="s">
        <v>3226</v>
      </c>
      <c r="E120" s="103">
        <v>32000</v>
      </c>
      <c r="F120" s="103">
        <v>1100</v>
      </c>
      <c r="G120" s="103"/>
      <c r="H120" s="412">
        <f t="shared" si="7"/>
        <v>29.09090909090909</v>
      </c>
      <c r="I120" s="412"/>
    </row>
    <row r="121" spans="2:9" ht="18" customHeight="1">
      <c r="B121" s="100"/>
      <c r="C121" s="104"/>
      <c r="D121" s="105" t="s">
        <v>3227</v>
      </c>
      <c r="E121" s="103">
        <v>16000</v>
      </c>
      <c r="F121" s="103">
        <v>750</v>
      </c>
      <c r="G121" s="103"/>
      <c r="H121" s="412">
        <f t="shared" si="7"/>
        <v>21.333333333333332</v>
      </c>
      <c r="I121" s="412"/>
    </row>
    <row r="122" spans="2:9" ht="18" customHeight="1">
      <c r="B122" s="100"/>
      <c r="C122" s="104"/>
      <c r="D122" s="105" t="s">
        <v>3228</v>
      </c>
      <c r="E122" s="103">
        <v>6800</v>
      </c>
      <c r="F122" s="103">
        <v>520</v>
      </c>
      <c r="G122" s="103">
        <v>680</v>
      </c>
      <c r="H122" s="412">
        <f t="shared" si="7"/>
        <v>13.076923076923077</v>
      </c>
      <c r="I122" s="412">
        <f t="shared" si="8"/>
        <v>10</v>
      </c>
    </row>
    <row r="123" spans="2:9" ht="18" customHeight="1">
      <c r="B123" s="100"/>
      <c r="C123" s="106"/>
      <c r="D123" s="105" t="s">
        <v>3229</v>
      </c>
      <c r="E123" s="103">
        <v>4800</v>
      </c>
      <c r="F123" s="103">
        <v>380</v>
      </c>
      <c r="G123" s="103">
        <v>476</v>
      </c>
      <c r="H123" s="412">
        <f t="shared" si="7"/>
        <v>12.631578947368421</v>
      </c>
      <c r="I123" s="412">
        <f t="shared" si="8"/>
        <v>10.084033613445378</v>
      </c>
    </row>
    <row r="124" spans="2:9" ht="18" customHeight="1">
      <c r="B124" s="100"/>
      <c r="C124" s="107" t="s">
        <v>3230</v>
      </c>
      <c r="D124" s="108"/>
      <c r="E124" s="103">
        <v>6300</v>
      </c>
      <c r="F124" s="103">
        <v>80</v>
      </c>
      <c r="G124" s="103">
        <v>128</v>
      </c>
      <c r="H124" s="412">
        <f t="shared" si="7"/>
        <v>78.75</v>
      </c>
      <c r="I124" s="412">
        <f t="shared" si="8"/>
        <v>49.21875</v>
      </c>
    </row>
    <row r="125" spans="2:9" ht="18" customHeight="1" thickBot="1">
      <c r="B125" s="113"/>
      <c r="C125" s="124" t="s">
        <v>3231</v>
      </c>
      <c r="D125" s="125"/>
      <c r="E125" s="116">
        <v>67000</v>
      </c>
      <c r="F125" s="116">
        <v>2400</v>
      </c>
      <c r="G125" s="116">
        <v>3000</v>
      </c>
      <c r="H125" s="413">
        <f t="shared" si="7"/>
        <v>27.916666666666668</v>
      </c>
      <c r="I125" s="413">
        <f t="shared" si="8"/>
        <v>22.333333333333332</v>
      </c>
    </row>
    <row r="126" spans="2:9" ht="18" customHeight="1">
      <c r="B126" s="96" t="s">
        <v>3232</v>
      </c>
      <c r="C126" s="97"/>
      <c r="D126" s="98"/>
      <c r="E126" s="99"/>
      <c r="F126" s="99"/>
      <c r="G126" s="99"/>
      <c r="H126" s="414"/>
      <c r="I126" s="414"/>
    </row>
    <row r="127" spans="2:9" ht="18" customHeight="1">
      <c r="B127" s="100"/>
      <c r="C127" s="107" t="s">
        <v>3233</v>
      </c>
      <c r="D127" s="108"/>
      <c r="E127" s="103">
        <v>80</v>
      </c>
      <c r="F127" s="103">
        <v>0.8</v>
      </c>
      <c r="G127" s="103">
        <v>0.8</v>
      </c>
      <c r="H127" s="412">
        <f t="shared" si="7"/>
        <v>100</v>
      </c>
      <c r="I127" s="412">
        <f t="shared" si="8"/>
        <v>100</v>
      </c>
    </row>
    <row r="128" spans="2:9" ht="18" customHeight="1">
      <c r="B128" s="100"/>
      <c r="C128" s="107" t="s">
        <v>3234</v>
      </c>
      <c r="D128" s="108"/>
      <c r="E128" s="103">
        <v>90</v>
      </c>
      <c r="F128" s="103">
        <v>5.4</v>
      </c>
      <c r="G128" s="103">
        <v>5.4</v>
      </c>
      <c r="H128" s="412">
        <f t="shared" si="7"/>
        <v>16.666666666666664</v>
      </c>
      <c r="I128" s="412">
        <f t="shared" si="8"/>
        <v>16.666666666666664</v>
      </c>
    </row>
    <row r="129" spans="2:9" ht="18" customHeight="1">
      <c r="B129" s="100"/>
      <c r="C129" s="107" t="s">
        <v>3235</v>
      </c>
      <c r="D129" s="108"/>
      <c r="E129" s="103">
        <v>750</v>
      </c>
      <c r="F129" s="103">
        <v>14.5</v>
      </c>
      <c r="G129" s="103">
        <v>14.5</v>
      </c>
      <c r="H129" s="412">
        <f t="shared" si="7"/>
        <v>51.724137931034484</v>
      </c>
      <c r="I129" s="412">
        <f t="shared" si="8"/>
        <v>51.724137931034484</v>
      </c>
    </row>
    <row r="130" spans="2:9" ht="18" customHeight="1">
      <c r="B130" s="109"/>
      <c r="C130" s="107" t="s">
        <v>3236</v>
      </c>
      <c r="D130" s="108"/>
      <c r="E130" s="103">
        <v>4850</v>
      </c>
      <c r="F130" s="103">
        <v>246.2</v>
      </c>
      <c r="G130" s="103">
        <v>242.6</v>
      </c>
      <c r="H130" s="412">
        <f t="shared" si="7"/>
        <v>19.699431356620636</v>
      </c>
      <c r="I130" s="412">
        <f t="shared" si="8"/>
        <v>19.991755976916735</v>
      </c>
    </row>
    <row r="131" spans="2:9" ht="18" customHeight="1">
      <c r="B131" s="111" t="s">
        <v>3237</v>
      </c>
      <c r="C131" s="112"/>
      <c r="D131" s="102"/>
      <c r="E131" s="103"/>
      <c r="F131" s="103"/>
      <c r="G131" s="103"/>
      <c r="H131" s="412"/>
      <c r="I131" s="412"/>
    </row>
    <row r="132" spans="2:9" ht="18" customHeight="1">
      <c r="B132" s="100"/>
      <c r="C132" s="107" t="s">
        <v>3238</v>
      </c>
      <c r="D132" s="108"/>
      <c r="E132" s="103">
        <v>780</v>
      </c>
      <c r="F132" s="103">
        <v>7</v>
      </c>
      <c r="G132" s="103">
        <v>7</v>
      </c>
      <c r="H132" s="412">
        <f t="shared" si="7"/>
        <v>111.42857142857143</v>
      </c>
      <c r="I132" s="412">
        <f t="shared" si="8"/>
        <v>111.42857142857143</v>
      </c>
    </row>
    <row r="133" spans="2:9" ht="18" customHeight="1">
      <c r="B133" s="100"/>
      <c r="C133" s="101" t="s">
        <v>3239</v>
      </c>
      <c r="D133" s="102"/>
      <c r="E133" s="103"/>
      <c r="F133" s="103"/>
      <c r="G133" s="103"/>
      <c r="H133" s="412"/>
      <c r="I133" s="412"/>
    </row>
    <row r="134" spans="2:9" ht="18" customHeight="1">
      <c r="B134" s="100"/>
      <c r="C134" s="104"/>
      <c r="D134" s="105" t="s">
        <v>3240</v>
      </c>
      <c r="E134" s="103">
        <v>30</v>
      </c>
      <c r="F134" s="103">
        <v>0.5</v>
      </c>
      <c r="G134" s="103">
        <v>0.5</v>
      </c>
      <c r="H134" s="412">
        <f t="shared" si="7"/>
        <v>60</v>
      </c>
      <c r="I134" s="412">
        <f t="shared" si="8"/>
        <v>60</v>
      </c>
    </row>
    <row r="135" spans="2:9" ht="18" customHeight="1">
      <c r="B135" s="100"/>
      <c r="C135" s="106"/>
      <c r="D135" s="105" t="s">
        <v>3241</v>
      </c>
      <c r="E135" s="103">
        <v>90</v>
      </c>
      <c r="F135" s="103">
        <v>3.6</v>
      </c>
      <c r="G135" s="103">
        <v>3.6</v>
      </c>
      <c r="H135" s="412">
        <f t="shared" si="7"/>
        <v>25</v>
      </c>
      <c r="I135" s="412">
        <f t="shared" si="8"/>
        <v>25</v>
      </c>
    </row>
    <row r="136" spans="2:9" ht="18" customHeight="1">
      <c r="B136" s="100"/>
      <c r="C136" s="107" t="s">
        <v>3242</v>
      </c>
      <c r="D136" s="108"/>
      <c r="E136" s="103">
        <v>1750</v>
      </c>
      <c r="F136" s="103">
        <v>21.6</v>
      </c>
      <c r="G136" s="103">
        <v>25</v>
      </c>
      <c r="H136" s="412">
        <f t="shared" si="7"/>
        <v>81.01851851851852</v>
      </c>
      <c r="I136" s="412">
        <f t="shared" si="8"/>
        <v>70</v>
      </c>
    </row>
    <row r="137" spans="2:9" ht="18" customHeight="1">
      <c r="B137" s="100"/>
      <c r="C137" s="107" t="s">
        <v>3243</v>
      </c>
      <c r="D137" s="108"/>
      <c r="E137" s="103">
        <v>490</v>
      </c>
      <c r="F137" s="103">
        <v>24</v>
      </c>
      <c r="G137" s="103">
        <v>24</v>
      </c>
      <c r="H137" s="412">
        <f t="shared" si="7"/>
        <v>20.416666666666668</v>
      </c>
      <c r="I137" s="412">
        <f t="shared" si="8"/>
        <v>20.416666666666668</v>
      </c>
    </row>
    <row r="138" spans="2:9" ht="18" customHeight="1">
      <c r="B138" s="100"/>
      <c r="C138" s="101" t="s">
        <v>3244</v>
      </c>
      <c r="D138" s="102"/>
      <c r="E138" s="103"/>
      <c r="F138" s="103"/>
      <c r="G138" s="103"/>
      <c r="H138" s="412"/>
      <c r="I138" s="412"/>
    </row>
    <row r="139" spans="2:9" ht="18" customHeight="1">
      <c r="B139" s="100"/>
      <c r="C139" s="104"/>
      <c r="D139" s="105" t="s">
        <v>3245</v>
      </c>
      <c r="E139" s="103">
        <v>4500</v>
      </c>
      <c r="F139" s="103">
        <v>50</v>
      </c>
      <c r="G139" s="103">
        <v>50</v>
      </c>
      <c r="H139" s="412">
        <f t="shared" si="7"/>
        <v>90</v>
      </c>
      <c r="I139" s="412">
        <f t="shared" si="8"/>
        <v>90</v>
      </c>
    </row>
    <row r="140" spans="2:9" ht="18" customHeight="1">
      <c r="B140" s="100"/>
      <c r="C140" s="106"/>
      <c r="D140" s="105" t="s">
        <v>3246</v>
      </c>
      <c r="E140" s="103">
        <v>75</v>
      </c>
      <c r="F140" s="103">
        <v>1.2</v>
      </c>
      <c r="G140" s="103">
        <v>1.2</v>
      </c>
      <c r="H140" s="412">
        <f t="shared" si="7"/>
        <v>62.5</v>
      </c>
      <c r="I140" s="412">
        <f t="shared" si="8"/>
        <v>62.5</v>
      </c>
    </row>
    <row r="141" spans="2:9" ht="18" customHeight="1">
      <c r="B141" s="100"/>
      <c r="C141" s="101" t="s">
        <v>3247</v>
      </c>
      <c r="D141" s="102"/>
      <c r="E141" s="103"/>
      <c r="F141" s="103"/>
      <c r="G141" s="103"/>
      <c r="H141" s="412"/>
      <c r="I141" s="412"/>
    </row>
    <row r="142" spans="2:9" ht="18" customHeight="1">
      <c r="B142" s="100"/>
      <c r="C142" s="104"/>
      <c r="D142" s="105" t="s">
        <v>3248</v>
      </c>
      <c r="E142" s="103">
        <v>0</v>
      </c>
      <c r="F142" s="103">
        <v>200</v>
      </c>
      <c r="G142" s="103">
        <v>200</v>
      </c>
      <c r="H142" s="412"/>
      <c r="I142" s="412"/>
    </row>
    <row r="143" spans="2:9" ht="18" customHeight="1" thickBot="1">
      <c r="B143" s="113"/>
      <c r="C143" s="114"/>
      <c r="D143" s="115" t="s">
        <v>3249</v>
      </c>
      <c r="E143" s="116">
        <v>2000</v>
      </c>
      <c r="F143" s="116">
        <v>78</v>
      </c>
      <c r="G143" s="116">
        <v>78</v>
      </c>
      <c r="H143" s="413">
        <f t="shared" si="7"/>
        <v>25.641025641025642</v>
      </c>
      <c r="I143" s="413">
        <f t="shared" si="8"/>
        <v>25.641025641025642</v>
      </c>
    </row>
    <row r="144" spans="2:9" ht="18" customHeight="1">
      <c r="B144" s="96" t="s">
        <v>3250</v>
      </c>
      <c r="C144" s="97"/>
      <c r="D144" s="98"/>
      <c r="E144" s="99"/>
      <c r="F144" s="99"/>
      <c r="G144" s="99"/>
      <c r="H144" s="414"/>
      <c r="I144" s="414"/>
    </row>
    <row r="145" spans="2:9" ht="18" customHeight="1">
      <c r="B145" s="100"/>
      <c r="C145" s="101" t="s">
        <v>3251</v>
      </c>
      <c r="D145" s="102"/>
      <c r="E145" s="103"/>
      <c r="F145" s="103"/>
      <c r="G145" s="103"/>
      <c r="H145" s="412"/>
      <c r="I145" s="412"/>
    </row>
    <row r="146" spans="2:9" ht="18" customHeight="1">
      <c r="B146" s="100"/>
      <c r="C146" s="104"/>
      <c r="D146" s="105" t="s">
        <v>3252</v>
      </c>
      <c r="E146" s="103">
        <v>420</v>
      </c>
      <c r="F146" s="103">
        <v>21</v>
      </c>
      <c r="G146" s="103">
        <v>21</v>
      </c>
      <c r="H146" s="412">
        <f t="shared" si="7"/>
        <v>20</v>
      </c>
      <c r="I146" s="412">
        <f t="shared" si="8"/>
        <v>20</v>
      </c>
    </row>
    <row r="147" spans="2:9" ht="18" customHeight="1">
      <c r="B147" s="100"/>
      <c r="C147" s="106"/>
      <c r="D147" s="105" t="s">
        <v>3253</v>
      </c>
      <c r="E147" s="103">
        <v>0</v>
      </c>
      <c r="F147" s="103">
        <v>21</v>
      </c>
      <c r="G147" s="103">
        <v>21</v>
      </c>
      <c r="H147" s="412"/>
      <c r="I147" s="412"/>
    </row>
    <row r="148" spans="2:9" ht="18" customHeight="1">
      <c r="B148" s="109"/>
      <c r="C148" s="107" t="s">
        <v>3254</v>
      </c>
      <c r="D148" s="108"/>
      <c r="E148" s="103">
        <v>65</v>
      </c>
      <c r="F148" s="103">
        <v>2.45</v>
      </c>
      <c r="G148" s="103">
        <v>2.45</v>
      </c>
      <c r="H148" s="412">
        <f t="shared" si="7"/>
        <v>26.530612244897956</v>
      </c>
      <c r="I148" s="412">
        <f t="shared" si="8"/>
        <v>26.530612244897956</v>
      </c>
    </row>
    <row r="149" spans="2:9" ht="18" customHeight="1">
      <c r="B149" s="111" t="s">
        <v>3255</v>
      </c>
      <c r="C149" s="112"/>
      <c r="D149" s="102"/>
      <c r="E149" s="103"/>
      <c r="F149" s="103"/>
      <c r="G149" s="103"/>
      <c r="H149" s="412"/>
      <c r="I149" s="412"/>
    </row>
    <row r="150" spans="2:9" ht="18" customHeight="1">
      <c r="B150" s="100"/>
      <c r="C150" s="107" t="s">
        <v>3256</v>
      </c>
      <c r="D150" s="108"/>
      <c r="E150" s="103" t="s">
        <v>3257</v>
      </c>
      <c r="F150" s="103" t="s">
        <v>3258</v>
      </c>
      <c r="G150" s="103" t="s">
        <v>3259</v>
      </c>
      <c r="H150" s="412"/>
      <c r="I150" s="412"/>
    </row>
    <row r="151" spans="2:9" ht="18" customHeight="1">
      <c r="B151" s="100"/>
      <c r="C151" s="107" t="s">
        <v>3260</v>
      </c>
      <c r="D151" s="108"/>
      <c r="E151" s="103" t="s">
        <v>3261</v>
      </c>
      <c r="F151" s="103" t="s">
        <v>3262</v>
      </c>
      <c r="G151" s="103" t="s">
        <v>3263</v>
      </c>
      <c r="H151" s="412"/>
      <c r="I151" s="412"/>
    </row>
    <row r="152" spans="2:9" ht="18" customHeight="1">
      <c r="B152" s="100"/>
      <c r="C152" s="101" t="s">
        <v>3264</v>
      </c>
      <c r="D152" s="102"/>
      <c r="E152" s="103"/>
      <c r="F152" s="103"/>
      <c r="G152" s="103"/>
      <c r="H152" s="412"/>
      <c r="I152" s="412"/>
    </row>
    <row r="153" spans="2:9" ht="18" customHeight="1">
      <c r="B153" s="100"/>
      <c r="C153" s="104"/>
      <c r="D153" s="105" t="s">
        <v>3265</v>
      </c>
      <c r="E153" s="103" t="s">
        <v>3266</v>
      </c>
      <c r="F153" s="103"/>
      <c r="G153" s="103"/>
      <c r="H153" s="412"/>
      <c r="I153" s="412"/>
    </row>
    <row r="154" spans="2:9" ht="18" customHeight="1">
      <c r="B154" s="100"/>
      <c r="C154" s="106"/>
      <c r="D154" s="105" t="s">
        <v>3267</v>
      </c>
      <c r="E154" s="103" t="s">
        <v>3268</v>
      </c>
      <c r="F154" s="103" t="s">
        <v>3269</v>
      </c>
      <c r="G154" s="103" t="s">
        <v>3270</v>
      </c>
      <c r="H154" s="412"/>
      <c r="I154" s="412"/>
    </row>
    <row r="155" spans="2:9" ht="18" customHeight="1">
      <c r="B155" s="109"/>
      <c r="C155" s="107" t="s">
        <v>3271</v>
      </c>
      <c r="D155" s="108"/>
      <c r="E155" s="103" t="s">
        <v>3272</v>
      </c>
      <c r="F155" s="103" t="s">
        <v>3273</v>
      </c>
      <c r="G155" s="103" t="s">
        <v>3274</v>
      </c>
      <c r="H155" s="412"/>
      <c r="I155" s="412"/>
    </row>
    <row r="156" spans="2:9" ht="18" customHeight="1">
      <c r="B156" s="111" t="s">
        <v>3275</v>
      </c>
      <c r="C156" s="112"/>
      <c r="D156" s="102"/>
      <c r="E156" s="103"/>
      <c r="F156" s="103"/>
      <c r="G156" s="103"/>
      <c r="H156" s="412"/>
      <c r="I156" s="412"/>
    </row>
    <row r="157" spans="2:9" ht="18" customHeight="1">
      <c r="B157" s="100"/>
      <c r="C157" s="101" t="s">
        <v>3276</v>
      </c>
      <c r="D157" s="102"/>
      <c r="E157" s="103"/>
      <c r="F157" s="103"/>
      <c r="G157" s="103"/>
      <c r="H157" s="412"/>
      <c r="I157" s="412"/>
    </row>
    <row r="158" spans="2:9" ht="18" customHeight="1">
      <c r="B158" s="100"/>
      <c r="C158" s="106"/>
      <c r="D158" s="105" t="s">
        <v>3277</v>
      </c>
      <c r="E158" s="103">
        <v>570000</v>
      </c>
      <c r="F158" s="103">
        <v>1500</v>
      </c>
      <c r="G158" s="103">
        <v>1700</v>
      </c>
      <c r="H158" s="412">
        <f t="shared" si="7"/>
        <v>380</v>
      </c>
      <c r="I158" s="412">
        <f t="shared" si="8"/>
        <v>335.29411764705884</v>
      </c>
    </row>
    <row r="159" spans="2:9" ht="18" customHeight="1">
      <c r="B159" s="100"/>
      <c r="C159" s="107" t="s">
        <v>3278</v>
      </c>
      <c r="D159" s="108"/>
      <c r="E159" s="103">
        <v>570000</v>
      </c>
      <c r="F159" s="103">
        <v>15000</v>
      </c>
      <c r="G159" s="103">
        <v>17000</v>
      </c>
      <c r="H159" s="412">
        <f t="shared" si="7"/>
        <v>38</v>
      </c>
      <c r="I159" s="412">
        <f t="shared" si="8"/>
        <v>33.529411764705884</v>
      </c>
    </row>
    <row r="160" spans="2:9" ht="18" customHeight="1">
      <c r="B160" s="100"/>
      <c r="C160" s="107" t="s">
        <v>3279</v>
      </c>
      <c r="D160" s="108"/>
      <c r="E160" s="103">
        <v>1700000</v>
      </c>
      <c r="F160" s="103">
        <v>37500</v>
      </c>
      <c r="G160" s="103">
        <v>41000</v>
      </c>
      <c r="H160" s="412">
        <f t="shared" si="7"/>
        <v>45.333333333333336</v>
      </c>
      <c r="I160" s="412">
        <f t="shared" si="8"/>
        <v>41.46341463414634</v>
      </c>
    </row>
    <row r="161" spans="2:9" ht="18" customHeight="1">
      <c r="B161" s="100"/>
      <c r="C161" s="107" t="s">
        <v>3280</v>
      </c>
      <c r="D161" s="108"/>
      <c r="E161" s="103">
        <v>150000</v>
      </c>
      <c r="F161" s="103">
        <v>320</v>
      </c>
      <c r="G161" s="103">
        <v>420</v>
      </c>
      <c r="H161" s="412">
        <f t="shared" si="7"/>
        <v>468.75</v>
      </c>
      <c r="I161" s="412">
        <f t="shared" si="8"/>
        <v>357.14285714285717</v>
      </c>
    </row>
    <row r="162" spans="2:9" ht="18" customHeight="1">
      <c r="B162" s="100"/>
      <c r="C162" s="107" t="s">
        <v>3281</v>
      </c>
      <c r="D162" s="108"/>
      <c r="E162" s="103">
        <v>150000</v>
      </c>
      <c r="F162" s="103"/>
      <c r="G162" s="103">
        <v>1600</v>
      </c>
      <c r="H162" s="412"/>
      <c r="I162" s="412">
        <f t="shared" si="8"/>
        <v>93.75</v>
      </c>
    </row>
    <row r="163" spans="2:9" ht="18" customHeight="1">
      <c r="B163" s="100"/>
      <c r="C163" s="107" t="s">
        <v>3282</v>
      </c>
      <c r="D163" s="108"/>
      <c r="E163" s="103">
        <v>130000</v>
      </c>
      <c r="F163" s="103">
        <v>274</v>
      </c>
      <c r="G163" s="103">
        <v>359</v>
      </c>
      <c r="H163" s="412">
        <f t="shared" si="7"/>
        <v>474.45255474452557</v>
      </c>
      <c r="I163" s="412">
        <f t="shared" si="8"/>
        <v>362.116991643454</v>
      </c>
    </row>
    <row r="164" spans="2:9" ht="18" customHeight="1" thickBot="1">
      <c r="B164" s="113"/>
      <c r="C164" s="124" t="s">
        <v>3283</v>
      </c>
      <c r="D164" s="125"/>
      <c r="E164" s="116">
        <v>26100</v>
      </c>
      <c r="F164" s="116">
        <v>274</v>
      </c>
      <c r="G164" s="116">
        <v>359</v>
      </c>
      <c r="H164" s="413">
        <f t="shared" si="7"/>
        <v>95.25547445255475</v>
      </c>
      <c r="I164" s="413">
        <f t="shared" si="8"/>
        <v>72.70194986072423</v>
      </c>
    </row>
    <row r="165" spans="2:9" ht="18" customHeight="1">
      <c r="B165" s="96" t="s">
        <v>3284</v>
      </c>
      <c r="C165" s="97"/>
      <c r="D165" s="98"/>
      <c r="E165" s="99"/>
      <c r="F165" s="99"/>
      <c r="G165" s="99"/>
      <c r="H165" s="414"/>
      <c r="I165" s="414"/>
    </row>
    <row r="166" spans="2:9" ht="18" customHeight="1">
      <c r="B166" s="100"/>
      <c r="C166" s="107" t="s">
        <v>3285</v>
      </c>
      <c r="D166" s="108"/>
      <c r="E166" s="103">
        <v>1395</v>
      </c>
      <c r="F166" s="103">
        <v>12</v>
      </c>
      <c r="G166" s="103">
        <v>13</v>
      </c>
      <c r="H166" s="412">
        <f t="shared" si="7"/>
        <v>116.25</v>
      </c>
      <c r="I166" s="412">
        <f t="shared" si="8"/>
        <v>107.3076923076923</v>
      </c>
    </row>
    <row r="167" spans="2:9" ht="18" customHeight="1">
      <c r="B167" s="100"/>
      <c r="C167" s="107" t="s">
        <v>3286</v>
      </c>
      <c r="D167" s="108"/>
      <c r="E167" s="103">
        <v>2340</v>
      </c>
      <c r="F167" s="103">
        <v>12</v>
      </c>
      <c r="G167" s="103">
        <v>13</v>
      </c>
      <c r="H167" s="412">
        <f t="shared" si="7"/>
        <v>195</v>
      </c>
      <c r="I167" s="412">
        <f t="shared" si="8"/>
        <v>180</v>
      </c>
    </row>
    <row r="168" spans="2:9" ht="18" customHeight="1">
      <c r="B168" s="100"/>
      <c r="C168" s="107" t="s">
        <v>3287</v>
      </c>
      <c r="D168" s="108"/>
      <c r="E168" s="103">
        <v>0</v>
      </c>
      <c r="F168" s="103"/>
      <c r="G168" s="103"/>
      <c r="H168" s="412"/>
      <c r="I168" s="412"/>
    </row>
    <row r="169" spans="2:9" ht="18" customHeight="1">
      <c r="B169" s="100"/>
      <c r="C169" s="107" t="s">
        <v>3288</v>
      </c>
      <c r="D169" s="108"/>
      <c r="E169" s="103">
        <v>0</v>
      </c>
      <c r="F169" s="103"/>
      <c r="G169" s="103"/>
      <c r="H169" s="412"/>
      <c r="I169" s="412"/>
    </row>
    <row r="170" spans="2:9" ht="18" customHeight="1">
      <c r="B170" s="100"/>
      <c r="C170" s="107" t="s">
        <v>3289</v>
      </c>
      <c r="D170" s="108"/>
      <c r="E170" s="103">
        <v>390</v>
      </c>
      <c r="F170" s="103"/>
      <c r="G170" s="103"/>
      <c r="H170" s="412"/>
      <c r="I170" s="412"/>
    </row>
    <row r="171" spans="2:9" ht="18" customHeight="1">
      <c r="B171" s="109"/>
      <c r="C171" s="107" t="s">
        <v>3290</v>
      </c>
      <c r="D171" s="108"/>
      <c r="E171" s="103">
        <v>3800</v>
      </c>
      <c r="F171" s="103"/>
      <c r="G171" s="103"/>
      <c r="H171" s="412"/>
      <c r="I171" s="412"/>
    </row>
    <row r="172" spans="2:9" ht="18" customHeight="1">
      <c r="B172" s="111" t="s">
        <v>3291</v>
      </c>
      <c r="C172" s="112"/>
      <c r="D172" s="102"/>
      <c r="E172" s="103"/>
      <c r="F172" s="103"/>
      <c r="G172" s="103"/>
      <c r="H172" s="412"/>
      <c r="I172" s="412"/>
    </row>
    <row r="173" spans="2:9" ht="18" customHeight="1">
      <c r="B173" s="100"/>
      <c r="C173" s="107" t="s">
        <v>3292</v>
      </c>
      <c r="D173" s="108"/>
      <c r="E173" s="103">
        <v>23370000</v>
      </c>
      <c r="F173" s="103">
        <v>70000</v>
      </c>
      <c r="G173" s="103">
        <v>70000</v>
      </c>
      <c r="H173" s="412">
        <f t="shared" si="7"/>
        <v>333.85714285714283</v>
      </c>
      <c r="I173" s="412">
        <f t="shared" si="8"/>
        <v>333.85714285714283</v>
      </c>
    </row>
    <row r="174" spans="2:9" ht="18" customHeight="1">
      <c r="B174" s="100"/>
      <c r="C174" s="107" t="s">
        <v>3293</v>
      </c>
      <c r="D174" s="108"/>
      <c r="E174" s="103">
        <v>1250000</v>
      </c>
      <c r="F174" s="103">
        <v>25000</v>
      </c>
      <c r="G174" s="103">
        <v>25000</v>
      </c>
      <c r="H174" s="412">
        <f t="shared" si="7"/>
        <v>50</v>
      </c>
      <c r="I174" s="412">
        <f t="shared" si="8"/>
        <v>50</v>
      </c>
    </row>
    <row r="175" spans="2:9" ht="18" customHeight="1">
      <c r="B175" s="109"/>
      <c r="C175" s="107" t="s">
        <v>1309</v>
      </c>
      <c r="D175" s="108"/>
      <c r="E175" s="103">
        <v>240000</v>
      </c>
      <c r="F175" s="103">
        <v>1200</v>
      </c>
      <c r="G175" s="103">
        <v>1500</v>
      </c>
      <c r="H175" s="412">
        <f t="shared" si="7"/>
        <v>200</v>
      </c>
      <c r="I175" s="412">
        <f t="shared" si="8"/>
        <v>160</v>
      </c>
    </row>
    <row r="176" spans="2:9" ht="18" customHeight="1">
      <c r="B176" s="111" t="s">
        <v>1310</v>
      </c>
      <c r="C176" s="112"/>
      <c r="D176" s="102"/>
      <c r="E176" s="103"/>
      <c r="F176" s="103"/>
      <c r="G176" s="103"/>
      <c r="H176" s="412"/>
      <c r="I176" s="412"/>
    </row>
    <row r="177" spans="2:9" ht="18" customHeight="1">
      <c r="B177" s="100"/>
      <c r="C177" s="107" t="s">
        <v>1311</v>
      </c>
      <c r="D177" s="108"/>
      <c r="E177" s="103" t="s">
        <v>1312</v>
      </c>
      <c r="F177" s="103">
        <v>90</v>
      </c>
      <c r="G177" s="103">
        <v>100</v>
      </c>
      <c r="H177" s="412"/>
      <c r="I177" s="412"/>
    </row>
    <row r="178" spans="2:9" ht="18" customHeight="1">
      <c r="B178" s="100"/>
      <c r="C178" s="107" t="s">
        <v>1313</v>
      </c>
      <c r="D178" s="108"/>
      <c r="E178" s="103">
        <v>2600</v>
      </c>
      <c r="F178" s="103">
        <v>60</v>
      </c>
      <c r="G178" s="103">
        <v>80</v>
      </c>
      <c r="H178" s="412">
        <f>E178/F178</f>
        <v>43.333333333333336</v>
      </c>
      <c r="I178" s="412">
        <f>E178/G178</f>
        <v>32.5</v>
      </c>
    </row>
    <row r="179" spans="2:9" ht="18" customHeight="1">
      <c r="B179" s="100"/>
      <c r="C179" s="107" t="s">
        <v>1314</v>
      </c>
      <c r="D179" s="108"/>
      <c r="E179" s="103">
        <v>2000</v>
      </c>
      <c r="F179" s="103">
        <v>150</v>
      </c>
      <c r="G179" s="103">
        <v>110</v>
      </c>
      <c r="H179" s="412">
        <f>E179/F179</f>
        <v>13.333333333333334</v>
      </c>
      <c r="I179" s="412">
        <f>E179/G179</f>
        <v>18.181818181818183</v>
      </c>
    </row>
    <row r="180" spans="2:9" ht="18" customHeight="1" thickBot="1">
      <c r="B180" s="113"/>
      <c r="C180" s="124" t="s">
        <v>1315</v>
      </c>
      <c r="D180" s="125"/>
      <c r="E180" s="116">
        <v>25000</v>
      </c>
      <c r="F180" s="116">
        <v>120</v>
      </c>
      <c r="G180" s="116">
        <v>130</v>
      </c>
      <c r="H180" s="413">
        <f>E180/F180</f>
        <v>208.33333333333334</v>
      </c>
      <c r="I180" s="413">
        <f>E180/G180</f>
        <v>192.30769230769232</v>
      </c>
    </row>
    <row r="181" spans="2:9" ht="18" customHeight="1">
      <c r="B181" s="96" t="s">
        <v>1316</v>
      </c>
      <c r="C181" s="97"/>
      <c r="D181" s="98"/>
      <c r="E181" s="99"/>
      <c r="F181" s="99"/>
      <c r="G181" s="99"/>
      <c r="H181" s="414"/>
      <c r="I181" s="414"/>
    </row>
    <row r="182" spans="2:9" ht="18" customHeight="1">
      <c r="B182" s="100"/>
      <c r="C182" s="107" t="s">
        <v>1317</v>
      </c>
      <c r="D182" s="108"/>
      <c r="E182" s="103">
        <v>165600</v>
      </c>
      <c r="F182" s="103">
        <v>3500</v>
      </c>
      <c r="G182" s="103">
        <v>3100</v>
      </c>
      <c r="H182" s="412">
        <f aca="true" t="shared" si="9" ref="H182:H187">E182/F182</f>
        <v>47.31428571428572</v>
      </c>
      <c r="I182" s="412">
        <f aca="true" t="shared" si="10" ref="I182:I187">E182/G182</f>
        <v>53.41935483870968</v>
      </c>
    </row>
    <row r="183" spans="2:9" ht="18" customHeight="1">
      <c r="B183" s="100"/>
      <c r="C183" s="107" t="s">
        <v>1318</v>
      </c>
      <c r="D183" s="108"/>
      <c r="E183" s="103">
        <v>120000</v>
      </c>
      <c r="F183" s="103">
        <v>1700</v>
      </c>
      <c r="G183" s="103">
        <v>1700</v>
      </c>
      <c r="H183" s="412">
        <f t="shared" si="9"/>
        <v>70.58823529411765</v>
      </c>
      <c r="I183" s="412">
        <f t="shared" si="10"/>
        <v>70.58823529411765</v>
      </c>
    </row>
    <row r="184" spans="2:9" ht="18" customHeight="1">
      <c r="B184" s="100"/>
      <c r="C184" s="107" t="s">
        <v>1319</v>
      </c>
      <c r="D184" s="108"/>
      <c r="E184" s="103">
        <v>120000</v>
      </c>
      <c r="F184" s="103">
        <v>600</v>
      </c>
      <c r="G184" s="103">
        <v>580</v>
      </c>
      <c r="H184" s="412">
        <f t="shared" si="9"/>
        <v>200</v>
      </c>
      <c r="I184" s="412">
        <f t="shared" si="10"/>
        <v>206.89655172413794</v>
      </c>
    </row>
    <row r="185" spans="2:9" ht="18" customHeight="1">
      <c r="B185" s="109"/>
      <c r="C185" s="107" t="s">
        <v>1320</v>
      </c>
      <c r="D185" s="108"/>
      <c r="E185" s="103"/>
      <c r="F185" s="103">
        <v>10</v>
      </c>
      <c r="G185" s="103">
        <v>10</v>
      </c>
      <c r="H185" s="412">
        <f t="shared" si="9"/>
        <v>0</v>
      </c>
      <c r="I185" s="412">
        <f t="shared" si="10"/>
        <v>0</v>
      </c>
    </row>
    <row r="186" spans="2:9" ht="18" customHeight="1">
      <c r="B186" s="100"/>
      <c r="C186" s="106" t="s">
        <v>1321</v>
      </c>
      <c r="D186" s="110"/>
      <c r="E186" s="103">
        <v>380</v>
      </c>
      <c r="F186" s="103">
        <v>15</v>
      </c>
      <c r="G186" s="103">
        <v>15</v>
      </c>
      <c r="H186" s="412">
        <f t="shared" si="9"/>
        <v>25.333333333333332</v>
      </c>
      <c r="I186" s="412">
        <f t="shared" si="10"/>
        <v>25.333333333333332</v>
      </c>
    </row>
    <row r="187" spans="2:9" ht="18" customHeight="1">
      <c r="B187" s="100"/>
      <c r="C187" s="107" t="s">
        <v>1322</v>
      </c>
      <c r="D187" s="108"/>
      <c r="E187" s="103">
        <v>10500</v>
      </c>
      <c r="F187" s="103">
        <v>380</v>
      </c>
      <c r="G187" s="103">
        <v>350</v>
      </c>
      <c r="H187" s="412">
        <f t="shared" si="9"/>
        <v>27.63157894736842</v>
      </c>
      <c r="I187" s="412">
        <f t="shared" si="10"/>
        <v>30</v>
      </c>
    </row>
    <row r="188" spans="2:9" ht="18" customHeight="1">
      <c r="B188" s="109"/>
      <c r="C188" s="107" t="s">
        <v>1323</v>
      </c>
      <c r="D188" s="108"/>
      <c r="E188" s="103">
        <v>29000</v>
      </c>
      <c r="F188" s="103"/>
      <c r="G188" s="103"/>
      <c r="H188" s="412"/>
      <c r="I188" s="412"/>
    </row>
    <row r="189" spans="2:9" ht="18" customHeight="1">
      <c r="B189" s="111" t="s">
        <v>1324</v>
      </c>
      <c r="C189" s="112"/>
      <c r="D189" s="102"/>
      <c r="E189" s="103"/>
      <c r="F189" s="103"/>
      <c r="G189" s="103"/>
      <c r="H189" s="412"/>
      <c r="I189" s="412"/>
    </row>
    <row r="190" spans="2:9" ht="18" customHeight="1">
      <c r="B190" s="100"/>
      <c r="C190" s="107" t="s">
        <v>1325</v>
      </c>
      <c r="D190" s="108"/>
      <c r="E190" s="103">
        <v>16300</v>
      </c>
      <c r="F190" s="103">
        <v>1500</v>
      </c>
      <c r="G190" s="103">
        <v>1300</v>
      </c>
      <c r="H190" s="412">
        <f>E190/F190</f>
        <v>10.866666666666667</v>
      </c>
      <c r="I190" s="412">
        <f>E190/G190</f>
        <v>12.538461538461538</v>
      </c>
    </row>
    <row r="191" spans="2:9" ht="18" customHeight="1">
      <c r="B191" s="100"/>
      <c r="C191" s="107" t="s">
        <v>1326</v>
      </c>
      <c r="D191" s="108"/>
      <c r="E191" s="103">
        <v>50000</v>
      </c>
      <c r="F191" s="103">
        <v>60</v>
      </c>
      <c r="G191" s="103">
        <v>50</v>
      </c>
      <c r="H191" s="412">
        <f>E191/F191</f>
        <v>833.3333333333334</v>
      </c>
      <c r="I191" s="412">
        <f>E191/G191</f>
        <v>1000</v>
      </c>
    </row>
    <row r="192" spans="2:9" ht="18" customHeight="1">
      <c r="B192" s="109"/>
      <c r="C192" s="107" t="s">
        <v>1327</v>
      </c>
      <c r="D192" s="108"/>
      <c r="E192" s="103">
        <v>100000</v>
      </c>
      <c r="F192" s="103"/>
      <c r="G192" s="103"/>
      <c r="H192" s="412"/>
      <c r="I192" s="412"/>
    </row>
    <row r="193" spans="2:9" ht="18" customHeight="1">
      <c r="B193" s="111" t="s">
        <v>1328</v>
      </c>
      <c r="C193" s="112"/>
      <c r="D193" s="102"/>
      <c r="E193" s="103"/>
      <c r="F193" s="103"/>
      <c r="G193" s="103"/>
      <c r="H193" s="412"/>
      <c r="I193" s="412"/>
    </row>
    <row r="194" spans="2:9" ht="18" customHeight="1">
      <c r="B194" s="100"/>
      <c r="C194" s="107" t="s">
        <v>1329</v>
      </c>
      <c r="D194" s="108"/>
      <c r="E194" s="103" t="s">
        <v>1330</v>
      </c>
      <c r="F194" s="103">
        <v>5000</v>
      </c>
      <c r="G194" s="103">
        <v>5000</v>
      </c>
      <c r="H194" s="412"/>
      <c r="I194" s="412"/>
    </row>
    <row r="195" spans="2:9" ht="18" customHeight="1">
      <c r="B195" s="100"/>
      <c r="C195" s="107" t="s">
        <v>1331</v>
      </c>
      <c r="D195" s="108"/>
      <c r="E195" s="103">
        <v>20000</v>
      </c>
      <c r="F195" s="103">
        <v>4050</v>
      </c>
      <c r="G195" s="103">
        <v>4050</v>
      </c>
      <c r="H195" s="412">
        <f>E195/F195</f>
        <v>4.938271604938271</v>
      </c>
      <c r="I195" s="412">
        <f>E195/G195</f>
        <v>4.938271604938271</v>
      </c>
    </row>
    <row r="196" spans="2:9" ht="18" customHeight="1">
      <c r="B196" s="100"/>
      <c r="C196" s="107" t="s">
        <v>1332</v>
      </c>
      <c r="D196" s="108"/>
      <c r="E196" s="103">
        <v>400000</v>
      </c>
      <c r="F196" s="103">
        <v>700</v>
      </c>
      <c r="G196" s="103">
        <v>650</v>
      </c>
      <c r="H196" s="412">
        <f>E196/F196</f>
        <v>571.4285714285714</v>
      </c>
      <c r="I196" s="412">
        <f>E196/G196</f>
        <v>615.3846153846154</v>
      </c>
    </row>
    <row r="197" spans="2:9" ht="18" customHeight="1">
      <c r="B197" s="100"/>
      <c r="C197" s="107" t="s">
        <v>1333</v>
      </c>
      <c r="D197" s="108"/>
      <c r="E197" s="103">
        <v>120000</v>
      </c>
      <c r="F197" s="103">
        <v>800</v>
      </c>
      <c r="G197" s="103">
        <v>700</v>
      </c>
      <c r="H197" s="412">
        <f>E197/F197</f>
        <v>150</v>
      </c>
      <c r="I197" s="412">
        <f>E197/G197</f>
        <v>171.42857142857142</v>
      </c>
    </row>
    <row r="198" spans="2:9" ht="18" customHeight="1">
      <c r="B198" s="100"/>
      <c r="C198" s="101" t="s">
        <v>1334</v>
      </c>
      <c r="D198" s="102"/>
      <c r="E198" s="103"/>
      <c r="F198" s="103"/>
      <c r="G198" s="103"/>
      <c r="H198" s="412"/>
      <c r="I198" s="412"/>
    </row>
    <row r="199" spans="2:9" ht="18" customHeight="1">
      <c r="B199" s="100"/>
      <c r="C199" s="104"/>
      <c r="D199" s="105" t="s">
        <v>1335</v>
      </c>
      <c r="E199" s="103" t="s">
        <v>1336</v>
      </c>
      <c r="F199" s="103">
        <v>900</v>
      </c>
      <c r="G199" s="103">
        <v>800</v>
      </c>
      <c r="H199" s="412"/>
      <c r="I199" s="412"/>
    </row>
    <row r="200" spans="2:9" ht="18" customHeight="1">
      <c r="B200" s="100"/>
      <c r="C200" s="106"/>
      <c r="D200" s="105" t="s">
        <v>1337</v>
      </c>
      <c r="E200" s="103" t="s">
        <v>1336</v>
      </c>
      <c r="F200" s="103">
        <v>750</v>
      </c>
      <c r="G200" s="103">
        <v>800</v>
      </c>
      <c r="H200" s="412"/>
      <c r="I200" s="412"/>
    </row>
    <row r="201" spans="2:9" ht="18" customHeight="1">
      <c r="B201" s="100"/>
      <c r="C201" s="107" t="s">
        <v>1338</v>
      </c>
      <c r="D201" s="108"/>
      <c r="E201" s="103">
        <v>14550</v>
      </c>
      <c r="F201" s="103">
        <v>30</v>
      </c>
      <c r="G201" s="103">
        <v>40</v>
      </c>
      <c r="H201" s="412">
        <f>E201/F201</f>
        <v>485</v>
      </c>
      <c r="I201" s="412">
        <f>E201/G201</f>
        <v>363.75</v>
      </c>
    </row>
    <row r="202" spans="2:9" ht="18" customHeight="1" thickBot="1">
      <c r="B202" s="113"/>
      <c r="C202" s="124" t="s">
        <v>1339</v>
      </c>
      <c r="D202" s="125"/>
      <c r="E202" s="116">
        <v>45</v>
      </c>
      <c r="F202" s="116">
        <v>0.5</v>
      </c>
      <c r="G202" s="116">
        <v>0.4</v>
      </c>
      <c r="H202" s="413">
        <f>E202/F202</f>
        <v>90</v>
      </c>
      <c r="I202" s="413">
        <f>E202/G202</f>
        <v>112.5</v>
      </c>
    </row>
    <row r="203" spans="2:9" ht="18" customHeight="1">
      <c r="B203" s="96" t="s">
        <v>1340</v>
      </c>
      <c r="C203" s="97"/>
      <c r="D203" s="98"/>
      <c r="E203" s="99"/>
      <c r="F203" s="99"/>
      <c r="G203" s="99"/>
      <c r="H203" s="414"/>
      <c r="I203" s="414"/>
    </row>
    <row r="204" spans="2:9" ht="18" customHeight="1">
      <c r="B204" s="100"/>
      <c r="C204" s="107" t="s">
        <v>1341</v>
      </c>
      <c r="D204" s="108"/>
      <c r="E204" s="103">
        <v>10000</v>
      </c>
      <c r="F204" s="103">
        <v>200</v>
      </c>
      <c r="G204" s="103">
        <v>200</v>
      </c>
      <c r="H204" s="412">
        <f>E204/F204</f>
        <v>50</v>
      </c>
      <c r="I204" s="412">
        <f>E204/G204</f>
        <v>50</v>
      </c>
    </row>
    <row r="205" spans="2:9" ht="18" customHeight="1">
      <c r="B205" s="100"/>
      <c r="C205" s="107" t="s">
        <v>1342</v>
      </c>
      <c r="D205" s="108"/>
      <c r="E205" s="103">
        <v>450</v>
      </c>
      <c r="F205" s="103"/>
      <c r="G205" s="103"/>
      <c r="H205" s="412"/>
      <c r="I205" s="412"/>
    </row>
    <row r="206" spans="2:9" ht="18" customHeight="1">
      <c r="B206" s="100"/>
      <c r="C206" s="107" t="s">
        <v>2710</v>
      </c>
      <c r="D206" s="108"/>
      <c r="E206" s="103">
        <v>5523000</v>
      </c>
      <c r="F206" s="103">
        <v>1357</v>
      </c>
      <c r="G206" s="103"/>
      <c r="H206" s="412">
        <f>E206/F206</f>
        <v>4070.0073691967577</v>
      </c>
      <c r="I206" s="412"/>
    </row>
    <row r="207" spans="2:9" ht="18" customHeight="1" thickBot="1">
      <c r="B207" s="113"/>
      <c r="C207" s="124" t="s">
        <v>2711</v>
      </c>
      <c r="D207" s="125"/>
      <c r="E207" s="116">
        <v>7972000</v>
      </c>
      <c r="F207" s="116">
        <v>1650</v>
      </c>
      <c r="G207" s="116">
        <v>2150</v>
      </c>
      <c r="H207" s="413">
        <f>E207/F207</f>
        <v>4831.515151515152</v>
      </c>
      <c r="I207" s="413">
        <f>E207/G207</f>
        <v>3707.906976744186</v>
      </c>
    </row>
    <row r="208" spans="2:9" ht="18" customHeight="1">
      <c r="B208" s="96" t="s">
        <v>2712</v>
      </c>
      <c r="C208" s="97"/>
      <c r="D208" s="98"/>
      <c r="E208" s="99"/>
      <c r="F208" s="99"/>
      <c r="G208" s="99"/>
      <c r="H208" s="414"/>
      <c r="I208" s="414"/>
    </row>
    <row r="209" spans="2:9" ht="18" customHeight="1">
      <c r="B209" s="100"/>
      <c r="C209" s="101" t="s">
        <v>2713</v>
      </c>
      <c r="D209" s="102"/>
      <c r="E209" s="103"/>
      <c r="F209" s="103"/>
      <c r="G209" s="103"/>
      <c r="H209" s="412"/>
      <c r="I209" s="412"/>
    </row>
    <row r="210" spans="2:9" ht="18" customHeight="1">
      <c r="B210" s="100"/>
      <c r="C210" s="104"/>
      <c r="D210" s="105" t="s">
        <v>2714</v>
      </c>
      <c r="E210" s="103">
        <v>0</v>
      </c>
      <c r="F210" s="103"/>
      <c r="G210" s="103"/>
      <c r="H210" s="412"/>
      <c r="I210" s="412"/>
    </row>
    <row r="211" spans="2:9" ht="18" customHeight="1">
      <c r="B211" s="100"/>
      <c r="C211" s="106"/>
      <c r="D211" s="105" t="s">
        <v>2715</v>
      </c>
      <c r="E211" s="103">
        <v>162815</v>
      </c>
      <c r="F211" s="103">
        <v>350</v>
      </c>
      <c r="G211" s="103">
        <v>600</v>
      </c>
      <c r="H211" s="412">
        <f>E211/F211</f>
        <v>465.1857142857143</v>
      </c>
      <c r="I211" s="412">
        <f>E211/G211</f>
        <v>271.35833333333335</v>
      </c>
    </row>
    <row r="212" spans="2:9" ht="18" customHeight="1">
      <c r="B212" s="100"/>
      <c r="C212" s="104" t="s">
        <v>2716</v>
      </c>
      <c r="D212" s="118"/>
      <c r="E212" s="103"/>
      <c r="F212" s="103"/>
      <c r="G212" s="103"/>
      <c r="H212" s="412"/>
      <c r="I212" s="412"/>
    </row>
    <row r="213" spans="2:9" ht="18" customHeight="1">
      <c r="B213" s="100"/>
      <c r="C213" s="104"/>
      <c r="D213" s="105" t="s">
        <v>2717</v>
      </c>
      <c r="E213" s="103">
        <v>0</v>
      </c>
      <c r="F213" s="103"/>
      <c r="G213" s="103"/>
      <c r="H213" s="412"/>
      <c r="I213" s="412"/>
    </row>
    <row r="214" spans="2:9" ht="18" customHeight="1">
      <c r="B214" s="109"/>
      <c r="C214" s="106"/>
      <c r="D214" s="105" t="s">
        <v>2718</v>
      </c>
      <c r="E214" s="103">
        <v>0</v>
      </c>
      <c r="F214" s="103"/>
      <c r="G214" s="103"/>
      <c r="H214" s="412"/>
      <c r="I214" s="412"/>
    </row>
    <row r="215" spans="2:9" ht="18" customHeight="1">
      <c r="B215" s="100"/>
      <c r="C215" s="104" t="s">
        <v>2719</v>
      </c>
      <c r="D215" s="118"/>
      <c r="E215" s="103"/>
      <c r="F215" s="103"/>
      <c r="G215" s="103"/>
      <c r="H215" s="412"/>
      <c r="I215" s="412"/>
    </row>
    <row r="216" spans="2:9" ht="18" customHeight="1">
      <c r="B216" s="100"/>
      <c r="C216" s="104"/>
      <c r="D216" s="105" t="s">
        <v>2717</v>
      </c>
      <c r="E216" s="103">
        <v>0</v>
      </c>
      <c r="F216" s="103"/>
      <c r="G216" s="103"/>
      <c r="H216" s="412"/>
      <c r="I216" s="412"/>
    </row>
    <row r="217" spans="2:9" ht="18" customHeight="1">
      <c r="B217" s="100"/>
      <c r="C217" s="106"/>
      <c r="D217" s="105" t="s">
        <v>2718</v>
      </c>
      <c r="E217" s="103">
        <v>0</v>
      </c>
      <c r="F217" s="103"/>
      <c r="G217" s="103"/>
      <c r="H217" s="412"/>
      <c r="I217" s="412"/>
    </row>
    <row r="218" spans="2:9" ht="18" customHeight="1">
      <c r="B218" s="100"/>
      <c r="C218" s="101" t="s">
        <v>2720</v>
      </c>
      <c r="D218" s="102"/>
      <c r="E218" s="103"/>
      <c r="F218" s="103"/>
      <c r="G218" s="103"/>
      <c r="H218" s="412"/>
      <c r="I218" s="412"/>
    </row>
    <row r="219" spans="2:9" ht="18" customHeight="1">
      <c r="B219" s="100"/>
      <c r="C219" s="104"/>
      <c r="D219" s="105" t="s">
        <v>2717</v>
      </c>
      <c r="E219" s="103">
        <v>0</v>
      </c>
      <c r="F219" s="103">
        <v>800</v>
      </c>
      <c r="G219" s="103">
        <v>900</v>
      </c>
      <c r="H219" s="412">
        <f>E219/F219</f>
        <v>0</v>
      </c>
      <c r="I219" s="412">
        <f>E219/G219</f>
        <v>0</v>
      </c>
    </row>
    <row r="220" spans="2:9" ht="18" customHeight="1">
      <c r="B220" s="100"/>
      <c r="C220" s="106"/>
      <c r="D220" s="105" t="s">
        <v>2718</v>
      </c>
      <c r="E220" s="103">
        <v>108000</v>
      </c>
      <c r="F220" s="103"/>
      <c r="G220" s="103"/>
      <c r="H220" s="412"/>
      <c r="I220" s="412"/>
    </row>
    <row r="221" spans="2:9" ht="18" customHeight="1">
      <c r="B221" s="100"/>
      <c r="C221" s="101" t="s">
        <v>2721</v>
      </c>
      <c r="D221" s="102"/>
      <c r="E221" s="103"/>
      <c r="F221" s="103"/>
      <c r="G221" s="103"/>
      <c r="H221" s="412"/>
      <c r="I221" s="412"/>
    </row>
    <row r="222" spans="2:9" ht="18" customHeight="1">
      <c r="B222" s="100"/>
      <c r="C222" s="104"/>
      <c r="D222" s="105" t="s">
        <v>2717</v>
      </c>
      <c r="E222" s="103">
        <v>282000</v>
      </c>
      <c r="F222" s="103">
        <v>3000</v>
      </c>
      <c r="G222" s="103">
        <v>3500</v>
      </c>
      <c r="H222" s="412">
        <f>E222/F222</f>
        <v>94</v>
      </c>
      <c r="I222" s="412">
        <f>E222/G222</f>
        <v>80.57142857142857</v>
      </c>
    </row>
    <row r="223" spans="2:9" ht="18" customHeight="1">
      <c r="B223" s="100"/>
      <c r="C223" s="106"/>
      <c r="D223" s="105" t="s">
        <v>2718</v>
      </c>
      <c r="E223" s="103">
        <v>41400</v>
      </c>
      <c r="F223" s="103">
        <v>1250</v>
      </c>
      <c r="G223" s="103">
        <v>1200</v>
      </c>
      <c r="H223" s="412">
        <f>E223/F223</f>
        <v>33.12</v>
      </c>
      <c r="I223" s="412">
        <f>E223/G223</f>
        <v>34.5</v>
      </c>
    </row>
    <row r="224" spans="2:9" ht="18" customHeight="1">
      <c r="B224" s="100"/>
      <c r="C224" s="101" t="s">
        <v>2722</v>
      </c>
      <c r="D224" s="102"/>
      <c r="E224" s="103"/>
      <c r="F224" s="103"/>
      <c r="G224" s="103"/>
      <c r="H224" s="412"/>
      <c r="I224" s="412"/>
    </row>
    <row r="225" spans="2:9" ht="18" customHeight="1">
      <c r="B225" s="100"/>
      <c r="C225" s="104"/>
      <c r="D225" s="105" t="s">
        <v>2717</v>
      </c>
      <c r="E225" s="103">
        <v>282000</v>
      </c>
      <c r="F225" s="103">
        <v>3000</v>
      </c>
      <c r="G225" s="103">
        <v>3500</v>
      </c>
      <c r="H225" s="412">
        <f>E225/F225</f>
        <v>94</v>
      </c>
      <c r="I225" s="412">
        <f>E225/G225</f>
        <v>80.57142857142857</v>
      </c>
    </row>
    <row r="226" spans="2:9" ht="18" customHeight="1">
      <c r="B226" s="100"/>
      <c r="C226" s="106"/>
      <c r="D226" s="105" t="s">
        <v>2718</v>
      </c>
      <c r="E226" s="103">
        <v>41400</v>
      </c>
      <c r="F226" s="103">
        <v>1500</v>
      </c>
      <c r="G226" s="103">
        <v>1200</v>
      </c>
      <c r="H226" s="412">
        <f>E226/F226</f>
        <v>27.6</v>
      </c>
      <c r="I226" s="412">
        <f>E226/G226</f>
        <v>34.5</v>
      </c>
    </row>
    <row r="227" spans="2:9" ht="18" customHeight="1">
      <c r="B227" s="100"/>
      <c r="C227" s="101" t="s">
        <v>2723</v>
      </c>
      <c r="D227" s="102"/>
      <c r="E227" s="103"/>
      <c r="F227" s="103"/>
      <c r="G227" s="103"/>
      <c r="H227" s="412"/>
      <c r="I227" s="412"/>
    </row>
    <row r="228" spans="2:9" ht="18" customHeight="1">
      <c r="B228" s="100"/>
      <c r="C228" s="104"/>
      <c r="D228" s="105" t="s">
        <v>2717</v>
      </c>
      <c r="E228" s="103">
        <v>282000</v>
      </c>
      <c r="F228" s="103">
        <v>3500</v>
      </c>
      <c r="G228" s="103">
        <v>3900</v>
      </c>
      <c r="H228" s="412">
        <f>E228/F228</f>
        <v>80.57142857142857</v>
      </c>
      <c r="I228" s="412">
        <f>E228/G228</f>
        <v>72.3076923076923</v>
      </c>
    </row>
    <row r="229" spans="2:9" ht="18" customHeight="1">
      <c r="B229" s="109"/>
      <c r="C229" s="106"/>
      <c r="D229" s="105" t="s">
        <v>2718</v>
      </c>
      <c r="E229" s="103">
        <v>41400</v>
      </c>
      <c r="F229" s="103">
        <v>1850</v>
      </c>
      <c r="G229" s="103">
        <v>1700</v>
      </c>
      <c r="H229" s="412">
        <f>E229/F229</f>
        <v>22.37837837837838</v>
      </c>
      <c r="I229" s="412">
        <f>E229/G229</f>
        <v>24.352941176470587</v>
      </c>
    </row>
    <row r="230" spans="2:9" ht="18" customHeight="1">
      <c r="B230" s="111" t="s">
        <v>2724</v>
      </c>
      <c r="C230" s="112"/>
      <c r="D230" s="102"/>
      <c r="E230" s="103"/>
      <c r="F230" s="103"/>
      <c r="G230" s="103"/>
      <c r="H230" s="412"/>
      <c r="I230" s="412"/>
    </row>
    <row r="231" spans="2:9" ht="18" customHeight="1">
      <c r="B231" s="100"/>
      <c r="C231" s="101" t="s">
        <v>2713</v>
      </c>
      <c r="D231" s="102"/>
      <c r="E231" s="103"/>
      <c r="F231" s="103"/>
      <c r="G231" s="103"/>
      <c r="H231" s="412"/>
      <c r="I231" s="412"/>
    </row>
    <row r="232" spans="2:9" ht="18" customHeight="1">
      <c r="B232" s="100"/>
      <c r="C232" s="104"/>
      <c r="D232" s="105" t="s">
        <v>2714</v>
      </c>
      <c r="E232" s="103">
        <v>150000</v>
      </c>
      <c r="F232" s="103"/>
      <c r="G232" s="103"/>
      <c r="H232" s="412"/>
      <c r="I232" s="412"/>
    </row>
    <row r="233" spans="2:9" ht="18" customHeight="1">
      <c r="B233" s="100"/>
      <c r="C233" s="106"/>
      <c r="D233" s="105" t="s">
        <v>2715</v>
      </c>
      <c r="E233" s="103">
        <v>27000</v>
      </c>
      <c r="F233" s="103">
        <v>1300</v>
      </c>
      <c r="G233" s="103">
        <v>1500</v>
      </c>
      <c r="H233" s="412">
        <f>E233/F233</f>
        <v>20.76923076923077</v>
      </c>
      <c r="I233" s="412">
        <f>E233/G233</f>
        <v>18</v>
      </c>
    </row>
    <row r="234" spans="2:9" ht="18" customHeight="1">
      <c r="B234" s="100"/>
      <c r="C234" s="104" t="s">
        <v>2716</v>
      </c>
      <c r="D234" s="118"/>
      <c r="E234" s="103"/>
      <c r="F234" s="103"/>
      <c r="G234" s="103"/>
      <c r="H234" s="412"/>
      <c r="I234" s="412"/>
    </row>
    <row r="235" spans="2:9" ht="18" customHeight="1">
      <c r="B235" s="100"/>
      <c r="C235" s="104"/>
      <c r="D235" s="105" t="s">
        <v>2717</v>
      </c>
      <c r="E235" s="103">
        <v>340000</v>
      </c>
      <c r="F235" s="103"/>
      <c r="G235" s="103"/>
      <c r="H235" s="412"/>
      <c r="I235" s="412"/>
    </row>
    <row r="236" spans="2:9" ht="18" customHeight="1">
      <c r="B236" s="100"/>
      <c r="C236" s="106"/>
      <c r="D236" s="105" t="s">
        <v>2718</v>
      </c>
      <c r="E236" s="103">
        <v>78000</v>
      </c>
      <c r="F236" s="103">
        <v>2800</v>
      </c>
      <c r="G236" s="103">
        <v>3100</v>
      </c>
      <c r="H236" s="412">
        <f>E236/F236</f>
        <v>27.857142857142858</v>
      </c>
      <c r="I236" s="412">
        <f>E236/G236</f>
        <v>25.161290322580644</v>
      </c>
    </row>
    <row r="237" spans="2:9" ht="18" customHeight="1">
      <c r="B237" s="100"/>
      <c r="C237" s="101" t="s">
        <v>2719</v>
      </c>
      <c r="D237" s="102"/>
      <c r="E237" s="103"/>
      <c r="F237" s="103"/>
      <c r="G237" s="103"/>
      <c r="H237" s="412"/>
      <c r="I237" s="412"/>
    </row>
    <row r="238" spans="2:9" ht="18" customHeight="1">
      <c r="B238" s="100"/>
      <c r="C238" s="104"/>
      <c r="D238" s="105" t="s">
        <v>2717</v>
      </c>
      <c r="E238" s="103">
        <v>340000</v>
      </c>
      <c r="F238" s="103"/>
      <c r="G238" s="103"/>
      <c r="H238" s="412"/>
      <c r="I238" s="412"/>
    </row>
    <row r="239" spans="2:9" ht="18" customHeight="1">
      <c r="B239" s="100"/>
      <c r="C239" s="106"/>
      <c r="D239" s="105" t="s">
        <v>2718</v>
      </c>
      <c r="E239" s="103">
        <v>72000</v>
      </c>
      <c r="F239" s="103">
        <v>3400</v>
      </c>
      <c r="G239" s="103">
        <v>3500</v>
      </c>
      <c r="H239" s="412">
        <f>E239/F239</f>
        <v>21.176470588235293</v>
      </c>
      <c r="I239" s="412">
        <f>E239/G239</f>
        <v>20.571428571428573</v>
      </c>
    </row>
    <row r="240" spans="2:9" ht="18" customHeight="1">
      <c r="B240" s="100"/>
      <c r="C240" s="101" t="s">
        <v>2720</v>
      </c>
      <c r="D240" s="102"/>
      <c r="E240" s="103"/>
      <c r="F240" s="103"/>
      <c r="G240" s="103"/>
      <c r="H240" s="412"/>
      <c r="I240" s="412"/>
    </row>
    <row r="241" spans="2:9" ht="18" customHeight="1">
      <c r="B241" s="100"/>
      <c r="C241" s="104"/>
      <c r="D241" s="105" t="s">
        <v>2717</v>
      </c>
      <c r="E241" s="103">
        <v>340000</v>
      </c>
      <c r="F241" s="103"/>
      <c r="G241" s="103"/>
      <c r="H241" s="412"/>
      <c r="I241" s="412"/>
    </row>
    <row r="242" spans="2:9" ht="18" customHeight="1">
      <c r="B242" s="100"/>
      <c r="C242" s="106"/>
      <c r="D242" s="105" t="s">
        <v>2718</v>
      </c>
      <c r="E242" s="103">
        <v>62000</v>
      </c>
      <c r="F242" s="103">
        <v>3600</v>
      </c>
      <c r="G242" s="103">
        <v>3600</v>
      </c>
      <c r="H242" s="412">
        <f>E242/F242</f>
        <v>17.22222222222222</v>
      </c>
      <c r="I242" s="412">
        <f>E242/G242</f>
        <v>17.22222222222222</v>
      </c>
    </row>
    <row r="243" spans="2:9" ht="18" customHeight="1">
      <c r="B243" s="100"/>
      <c r="C243" s="101" t="s">
        <v>2721</v>
      </c>
      <c r="D243" s="102"/>
      <c r="E243" s="103"/>
      <c r="F243" s="103"/>
      <c r="G243" s="103"/>
      <c r="H243" s="412"/>
      <c r="I243" s="412"/>
    </row>
    <row r="244" spans="2:9" ht="18" customHeight="1">
      <c r="B244" s="100"/>
      <c r="C244" s="104"/>
      <c r="D244" s="105" t="s">
        <v>2717</v>
      </c>
      <c r="E244" s="103">
        <v>340000</v>
      </c>
      <c r="F244" s="103"/>
      <c r="G244" s="103"/>
      <c r="H244" s="412"/>
      <c r="I244" s="412"/>
    </row>
    <row r="245" spans="2:9" ht="18" customHeight="1">
      <c r="B245" s="109"/>
      <c r="C245" s="106"/>
      <c r="D245" s="105" t="s">
        <v>2718</v>
      </c>
      <c r="E245" s="103">
        <v>64888</v>
      </c>
      <c r="F245" s="103">
        <v>1100</v>
      </c>
      <c r="G245" s="103">
        <v>1300</v>
      </c>
      <c r="H245" s="412">
        <f>E245/F245</f>
        <v>58.98909090909091</v>
      </c>
      <c r="I245" s="412">
        <f>E245/G245</f>
        <v>49.91384615384615</v>
      </c>
    </row>
    <row r="246" spans="2:9" ht="18" customHeight="1">
      <c r="B246" s="100"/>
      <c r="C246" s="104" t="s">
        <v>2722</v>
      </c>
      <c r="D246" s="118"/>
      <c r="E246" s="103"/>
      <c r="F246" s="103"/>
      <c r="G246" s="103"/>
      <c r="H246" s="412"/>
      <c r="I246" s="412"/>
    </row>
    <row r="247" spans="2:9" ht="18" customHeight="1">
      <c r="B247" s="100"/>
      <c r="C247" s="104"/>
      <c r="D247" s="105" t="s">
        <v>2717</v>
      </c>
      <c r="E247" s="103">
        <v>340000</v>
      </c>
      <c r="F247" s="103"/>
      <c r="G247" s="103"/>
      <c r="H247" s="412"/>
      <c r="I247" s="412"/>
    </row>
    <row r="248" spans="2:9" ht="18" customHeight="1">
      <c r="B248" s="100"/>
      <c r="C248" s="106"/>
      <c r="D248" s="105" t="s">
        <v>2718</v>
      </c>
      <c r="E248" s="103">
        <v>109471</v>
      </c>
      <c r="F248" s="103">
        <v>1100</v>
      </c>
      <c r="G248" s="103">
        <v>1300</v>
      </c>
      <c r="H248" s="412">
        <f>E248/F248</f>
        <v>99.5190909090909</v>
      </c>
      <c r="I248" s="412">
        <f>E248/G248</f>
        <v>84.20846153846153</v>
      </c>
    </row>
    <row r="249" spans="2:9" ht="18" customHeight="1">
      <c r="B249" s="100"/>
      <c r="C249" s="101" t="s">
        <v>2723</v>
      </c>
      <c r="D249" s="102"/>
      <c r="E249" s="103"/>
      <c r="F249" s="103"/>
      <c r="G249" s="103"/>
      <c r="H249" s="412"/>
      <c r="I249" s="412"/>
    </row>
    <row r="250" spans="2:9" ht="18" customHeight="1">
      <c r="B250" s="100"/>
      <c r="C250" s="104"/>
      <c r="D250" s="105" t="s">
        <v>2717</v>
      </c>
      <c r="E250" s="103">
        <v>340000</v>
      </c>
      <c r="F250" s="103"/>
      <c r="G250" s="103"/>
      <c r="H250" s="412"/>
      <c r="I250" s="412"/>
    </row>
    <row r="251" spans="2:9" ht="18" customHeight="1">
      <c r="B251" s="109"/>
      <c r="C251" s="106"/>
      <c r="D251" s="105" t="s">
        <v>2718</v>
      </c>
      <c r="E251" s="103">
        <v>267804</v>
      </c>
      <c r="F251" s="103"/>
      <c r="G251" s="103"/>
      <c r="H251" s="412"/>
      <c r="I251" s="412"/>
    </row>
    <row r="252" spans="2:9" ht="18" customHeight="1">
      <c r="B252" s="111" t="s">
        <v>2725</v>
      </c>
      <c r="C252" s="112"/>
      <c r="D252" s="102"/>
      <c r="E252" s="103"/>
      <c r="F252" s="103"/>
      <c r="G252" s="103"/>
      <c r="H252" s="412"/>
      <c r="I252" s="412"/>
    </row>
    <row r="253" spans="2:9" ht="18" customHeight="1">
      <c r="B253" s="100"/>
      <c r="C253" s="107" t="s">
        <v>2726</v>
      </c>
      <c r="D253" s="108"/>
      <c r="E253" s="103">
        <v>310</v>
      </c>
      <c r="F253" s="103">
        <v>30</v>
      </c>
      <c r="G253" s="103">
        <v>20</v>
      </c>
      <c r="H253" s="412">
        <f>E253/F253</f>
        <v>10.333333333333334</v>
      </c>
      <c r="I253" s="412">
        <f>E253/G253</f>
        <v>15.5</v>
      </c>
    </row>
    <row r="254" spans="2:9" ht="18" customHeight="1">
      <c r="B254" s="100"/>
      <c r="C254" s="107" t="s">
        <v>2727</v>
      </c>
      <c r="D254" s="108"/>
      <c r="E254" s="103">
        <v>600</v>
      </c>
      <c r="F254" s="103">
        <v>15</v>
      </c>
      <c r="G254" s="103">
        <v>25</v>
      </c>
      <c r="H254" s="412">
        <f>E254/F254</f>
        <v>40</v>
      </c>
      <c r="I254" s="412">
        <f>E254/G254</f>
        <v>24</v>
      </c>
    </row>
    <row r="255" spans="2:9" ht="18" customHeight="1">
      <c r="B255" s="100"/>
      <c r="C255" s="107" t="s">
        <v>2728</v>
      </c>
      <c r="D255" s="108"/>
      <c r="E255" s="103"/>
      <c r="F255" s="103">
        <v>25</v>
      </c>
      <c r="G255" s="103">
        <v>16</v>
      </c>
      <c r="H255" s="412">
        <f>E255/F255</f>
        <v>0</v>
      </c>
      <c r="I255" s="412">
        <f>E255/G255</f>
        <v>0</v>
      </c>
    </row>
    <row r="256" spans="2:9" ht="18" customHeight="1">
      <c r="B256" s="109"/>
      <c r="C256" s="107" t="s">
        <v>2729</v>
      </c>
      <c r="D256" s="108"/>
      <c r="E256" s="103">
        <v>700</v>
      </c>
      <c r="F256" s="103">
        <v>48</v>
      </c>
      <c r="G256" s="103">
        <v>50</v>
      </c>
      <c r="H256" s="412">
        <f>E256/F256</f>
        <v>14.583333333333334</v>
      </c>
      <c r="I256" s="412">
        <f>E256/G256</f>
        <v>14</v>
      </c>
    </row>
    <row r="257" spans="2:9" ht="18" customHeight="1">
      <c r="B257" s="111" t="s">
        <v>2730</v>
      </c>
      <c r="C257" s="112"/>
      <c r="D257" s="102"/>
      <c r="E257" s="103"/>
      <c r="F257" s="103"/>
      <c r="G257" s="103"/>
      <c r="H257" s="412"/>
      <c r="I257" s="412"/>
    </row>
    <row r="258" spans="2:9" ht="18" customHeight="1">
      <c r="B258" s="100"/>
      <c r="C258" s="107" t="s">
        <v>2726</v>
      </c>
      <c r="D258" s="108"/>
      <c r="E258" s="103">
        <v>420</v>
      </c>
      <c r="F258" s="103"/>
      <c r="G258" s="103"/>
      <c r="H258" s="412"/>
      <c r="I258" s="412"/>
    </row>
    <row r="259" spans="2:9" ht="18" customHeight="1">
      <c r="B259" s="100"/>
      <c r="C259" s="107" t="s">
        <v>2727</v>
      </c>
      <c r="D259" s="108"/>
      <c r="E259" s="103">
        <v>600</v>
      </c>
      <c r="F259" s="103"/>
      <c r="G259" s="103"/>
      <c r="H259" s="412"/>
      <c r="I259" s="412"/>
    </row>
    <row r="260" spans="2:9" ht="18" customHeight="1">
      <c r="B260" s="100"/>
      <c r="C260" s="107" t="s">
        <v>2728</v>
      </c>
      <c r="D260" s="108"/>
      <c r="E260" s="103">
        <v>350</v>
      </c>
      <c r="F260" s="103"/>
      <c r="G260" s="103"/>
      <c r="H260" s="412"/>
      <c r="I260" s="412"/>
    </row>
    <row r="261" spans="2:9" ht="18" customHeight="1">
      <c r="B261" s="109"/>
      <c r="C261" s="107" t="s">
        <v>2729</v>
      </c>
      <c r="D261" s="108"/>
      <c r="E261" s="103">
        <v>2450</v>
      </c>
      <c r="F261" s="103"/>
      <c r="G261" s="103"/>
      <c r="H261" s="412"/>
      <c r="I261" s="412"/>
    </row>
    <row r="262" spans="2:9" ht="18" customHeight="1">
      <c r="B262" s="111" t="s">
        <v>2731</v>
      </c>
      <c r="C262" s="112"/>
      <c r="D262" s="102"/>
      <c r="E262" s="103"/>
      <c r="F262" s="103"/>
      <c r="G262" s="103"/>
      <c r="H262" s="412"/>
      <c r="I262" s="412"/>
    </row>
    <row r="263" spans="2:9" ht="18" customHeight="1">
      <c r="B263" s="100"/>
      <c r="C263" s="101" t="s">
        <v>2732</v>
      </c>
      <c r="D263" s="102"/>
      <c r="E263" s="103"/>
      <c r="F263" s="103"/>
      <c r="G263" s="103"/>
      <c r="H263" s="412"/>
      <c r="I263" s="412"/>
    </row>
    <row r="264" spans="2:9" ht="18" customHeight="1">
      <c r="B264" s="100"/>
      <c r="C264" s="104"/>
      <c r="D264" s="105" t="s">
        <v>2717</v>
      </c>
      <c r="E264" s="103">
        <v>30000</v>
      </c>
      <c r="F264" s="103">
        <v>2500</v>
      </c>
      <c r="G264" s="103">
        <v>3500</v>
      </c>
      <c r="H264" s="412">
        <f>E264/F264</f>
        <v>12</v>
      </c>
      <c r="I264" s="412">
        <f>E264/G264</f>
        <v>8.571428571428571</v>
      </c>
    </row>
    <row r="265" spans="2:9" ht="18" customHeight="1">
      <c r="B265" s="109"/>
      <c r="C265" s="106"/>
      <c r="D265" s="105" t="s">
        <v>2718</v>
      </c>
      <c r="E265" s="103">
        <v>0</v>
      </c>
      <c r="F265" s="103">
        <v>350</v>
      </c>
      <c r="G265" s="103">
        <v>380</v>
      </c>
      <c r="H265" s="412">
        <f>E265/F265</f>
        <v>0</v>
      </c>
      <c r="I265" s="412">
        <f>E265/G265</f>
        <v>0</v>
      </c>
    </row>
    <row r="266" spans="2:9" ht="18" customHeight="1">
      <c r="B266" s="111" t="s">
        <v>2733</v>
      </c>
      <c r="C266" s="112"/>
      <c r="D266" s="102"/>
      <c r="E266" s="103"/>
      <c r="F266" s="103"/>
      <c r="G266" s="103"/>
      <c r="H266" s="412"/>
      <c r="I266" s="412"/>
    </row>
    <row r="267" spans="2:9" ht="18" customHeight="1">
      <c r="B267" s="100"/>
      <c r="C267" s="107" t="s">
        <v>2734</v>
      </c>
      <c r="D267" s="108"/>
      <c r="E267" s="103">
        <v>10800</v>
      </c>
      <c r="F267" s="103">
        <v>120</v>
      </c>
      <c r="G267" s="103">
        <v>160</v>
      </c>
      <c r="H267" s="412">
        <f>E267/F267</f>
        <v>90</v>
      </c>
      <c r="I267" s="412">
        <f>E267/G267</f>
        <v>67.5</v>
      </c>
    </row>
    <row r="268" spans="2:9" ht="18" customHeight="1">
      <c r="B268" s="100"/>
      <c r="C268" s="107" t="s">
        <v>2735</v>
      </c>
      <c r="D268" s="108"/>
      <c r="E268" s="103">
        <v>15000</v>
      </c>
      <c r="F268" s="103">
        <v>150</v>
      </c>
      <c r="G268" s="103">
        <v>160</v>
      </c>
      <c r="H268" s="412">
        <f>E268/F268</f>
        <v>100</v>
      </c>
      <c r="I268" s="412">
        <f>E268/G268</f>
        <v>93.75</v>
      </c>
    </row>
    <row r="269" spans="2:9" ht="18" customHeight="1" thickBot="1">
      <c r="B269" s="113"/>
      <c r="C269" s="124" t="s">
        <v>2736</v>
      </c>
      <c r="D269" s="125"/>
      <c r="E269" s="116">
        <v>4600</v>
      </c>
      <c r="F269" s="116">
        <v>20</v>
      </c>
      <c r="G269" s="116">
        <v>30</v>
      </c>
      <c r="H269" s="413">
        <f>E269/F269</f>
        <v>230</v>
      </c>
      <c r="I269" s="413">
        <f>E269/G269</f>
        <v>153.33333333333334</v>
      </c>
    </row>
    <row r="270" spans="2:9" ht="18" customHeight="1">
      <c r="B270" s="96" t="s">
        <v>2737</v>
      </c>
      <c r="C270" s="97"/>
      <c r="D270" s="98"/>
      <c r="E270" s="99"/>
      <c r="F270" s="99"/>
      <c r="G270" s="99"/>
      <c r="H270" s="414"/>
      <c r="I270" s="414"/>
    </row>
    <row r="271" spans="2:9" ht="18" customHeight="1">
      <c r="B271" s="100"/>
      <c r="C271" s="107" t="s">
        <v>2738</v>
      </c>
      <c r="D271" s="108"/>
      <c r="E271" s="103">
        <v>500</v>
      </c>
      <c r="F271" s="103">
        <v>7</v>
      </c>
      <c r="G271" s="103">
        <v>7.5</v>
      </c>
      <c r="H271" s="412">
        <f>E271/F271</f>
        <v>71.42857142857143</v>
      </c>
      <c r="I271" s="412">
        <f>E271/G271</f>
        <v>66.66666666666667</v>
      </c>
    </row>
    <row r="272" spans="2:9" ht="18" customHeight="1">
      <c r="B272" s="100"/>
      <c r="C272" s="107" t="s">
        <v>2739</v>
      </c>
      <c r="D272" s="108"/>
      <c r="E272" s="103" t="s">
        <v>2740</v>
      </c>
      <c r="F272" s="103" t="s">
        <v>2740</v>
      </c>
      <c r="G272" s="103"/>
      <c r="H272" s="412"/>
      <c r="I272" s="412"/>
    </row>
    <row r="273" spans="2:9" ht="18" customHeight="1">
      <c r="B273" s="100"/>
      <c r="C273" s="101" t="s">
        <v>2741</v>
      </c>
      <c r="D273" s="102"/>
      <c r="E273" s="103"/>
      <c r="F273" s="103"/>
      <c r="G273" s="103"/>
      <c r="H273" s="412"/>
      <c r="I273" s="412"/>
    </row>
    <row r="274" spans="2:9" ht="18" customHeight="1">
      <c r="B274" s="100"/>
      <c r="C274" s="104"/>
      <c r="D274" s="105" t="s">
        <v>2742</v>
      </c>
      <c r="E274" s="103">
        <v>0</v>
      </c>
      <c r="F274" s="103">
        <v>72</v>
      </c>
      <c r="G274" s="103">
        <v>130</v>
      </c>
      <c r="H274" s="412">
        <f>E274/F274</f>
        <v>0</v>
      </c>
      <c r="I274" s="412">
        <f>E274/G274</f>
        <v>0</v>
      </c>
    </row>
    <row r="275" spans="2:9" ht="18" customHeight="1">
      <c r="B275" s="100"/>
      <c r="C275" s="106"/>
      <c r="D275" s="105" t="s">
        <v>2743</v>
      </c>
      <c r="E275" s="103" t="s">
        <v>2744</v>
      </c>
      <c r="F275" s="103">
        <v>92</v>
      </c>
      <c r="G275" s="103">
        <v>260</v>
      </c>
      <c r="H275" s="412"/>
      <c r="I275" s="412"/>
    </row>
    <row r="276" spans="2:9" ht="18" customHeight="1">
      <c r="B276" s="109"/>
      <c r="C276" s="107" t="s">
        <v>2745</v>
      </c>
      <c r="D276" s="108"/>
      <c r="E276" s="103">
        <v>450000</v>
      </c>
      <c r="F276" s="103">
        <v>187</v>
      </c>
      <c r="G276" s="103">
        <v>256</v>
      </c>
      <c r="H276" s="412">
        <f>E276/F276</f>
        <v>2406.4171122994653</v>
      </c>
      <c r="I276" s="412">
        <f>E276/G276</f>
        <v>1757.8125</v>
      </c>
    </row>
    <row r="277" spans="2:9" ht="18" customHeight="1">
      <c r="B277" s="111" t="s">
        <v>2746</v>
      </c>
      <c r="C277" s="112"/>
      <c r="D277" s="102"/>
      <c r="E277" s="103"/>
      <c r="F277" s="103"/>
      <c r="G277" s="103"/>
      <c r="H277" s="412"/>
      <c r="I277" s="412"/>
    </row>
    <row r="278" spans="2:9" ht="18" customHeight="1">
      <c r="B278" s="100"/>
      <c r="C278" s="107" t="s">
        <v>2738</v>
      </c>
      <c r="D278" s="108"/>
      <c r="E278" s="103">
        <v>500</v>
      </c>
      <c r="F278" s="103"/>
      <c r="G278" s="103"/>
      <c r="H278" s="412"/>
      <c r="I278" s="412"/>
    </row>
    <row r="279" spans="2:9" ht="18" customHeight="1">
      <c r="B279" s="100"/>
      <c r="C279" s="107" t="s">
        <v>2739</v>
      </c>
      <c r="D279" s="108"/>
      <c r="E279" s="103" t="s">
        <v>2740</v>
      </c>
      <c r="F279" s="103"/>
      <c r="G279" s="103"/>
      <c r="H279" s="412"/>
      <c r="I279" s="412"/>
    </row>
    <row r="280" spans="2:9" ht="18" customHeight="1">
      <c r="B280" s="100"/>
      <c r="C280" s="101" t="s">
        <v>2741</v>
      </c>
      <c r="D280" s="102"/>
      <c r="E280" s="103"/>
      <c r="F280" s="103"/>
      <c r="G280" s="103"/>
      <c r="H280" s="412"/>
      <c r="I280" s="412"/>
    </row>
    <row r="281" spans="2:9" ht="18" customHeight="1">
      <c r="B281" s="100"/>
      <c r="C281" s="104"/>
      <c r="D281" s="105" t="s">
        <v>2742</v>
      </c>
      <c r="E281" s="103">
        <v>0</v>
      </c>
      <c r="F281" s="103"/>
      <c r="G281" s="103"/>
      <c r="H281" s="412"/>
      <c r="I281" s="412"/>
    </row>
    <row r="282" spans="2:9" ht="18" customHeight="1">
      <c r="B282" s="100"/>
      <c r="C282" s="106"/>
      <c r="D282" s="105" t="s">
        <v>2743</v>
      </c>
      <c r="E282" s="103" t="s">
        <v>2747</v>
      </c>
      <c r="F282" s="103"/>
      <c r="G282" s="103"/>
      <c r="H282" s="412"/>
      <c r="I282" s="412"/>
    </row>
    <row r="283" spans="2:9" ht="18" customHeight="1">
      <c r="B283" s="109"/>
      <c r="C283" s="107" t="s">
        <v>2745</v>
      </c>
      <c r="D283" s="108"/>
      <c r="E283" s="103">
        <v>640000</v>
      </c>
      <c r="F283" s="103"/>
      <c r="G283" s="103"/>
      <c r="H283" s="412"/>
      <c r="I283" s="412"/>
    </row>
    <row r="284" spans="2:9" ht="18" customHeight="1">
      <c r="B284" s="111" t="s">
        <v>2748</v>
      </c>
      <c r="C284" s="112"/>
      <c r="D284" s="102"/>
      <c r="E284" s="103"/>
      <c r="F284" s="103"/>
      <c r="G284" s="103"/>
      <c r="H284" s="412"/>
      <c r="I284" s="412"/>
    </row>
    <row r="285" spans="2:9" ht="18" customHeight="1">
      <c r="B285" s="109"/>
      <c r="C285" s="107" t="s">
        <v>2749</v>
      </c>
      <c r="D285" s="108"/>
      <c r="E285" s="103">
        <v>25000</v>
      </c>
      <c r="F285" s="103">
        <v>214</v>
      </c>
      <c r="G285" s="103">
        <v>246</v>
      </c>
      <c r="H285" s="412">
        <f>E285/F285</f>
        <v>116.82242990654206</v>
      </c>
      <c r="I285" s="412">
        <f>E285/G285</f>
        <v>101.6260162601626</v>
      </c>
    </row>
    <row r="286" spans="2:9" ht="18" customHeight="1">
      <c r="B286" s="111" t="s">
        <v>2750</v>
      </c>
      <c r="C286" s="112"/>
      <c r="D286" s="102"/>
      <c r="E286" s="103"/>
      <c r="F286" s="103"/>
      <c r="G286" s="103"/>
      <c r="H286" s="412"/>
      <c r="I286" s="412"/>
    </row>
    <row r="287" spans="2:9" ht="18" customHeight="1">
      <c r="B287" s="109"/>
      <c r="C287" s="107" t="s">
        <v>2751</v>
      </c>
      <c r="D287" s="108"/>
      <c r="E287" s="103">
        <v>50000</v>
      </c>
      <c r="F287" s="103"/>
      <c r="G287" s="103"/>
      <c r="H287" s="412"/>
      <c r="I287" s="412"/>
    </row>
    <row r="288" spans="2:9" ht="18" customHeight="1">
      <c r="B288" s="111" t="s">
        <v>2752</v>
      </c>
      <c r="C288" s="112"/>
      <c r="D288" s="102"/>
      <c r="E288" s="103"/>
      <c r="F288" s="103"/>
      <c r="G288" s="103"/>
      <c r="H288" s="412"/>
      <c r="I288" s="412"/>
    </row>
    <row r="289" spans="2:9" ht="18" customHeight="1" thickBot="1">
      <c r="B289" s="113"/>
      <c r="C289" s="124" t="s">
        <v>2753</v>
      </c>
      <c r="D289" s="125"/>
      <c r="E289" s="116">
        <v>3000</v>
      </c>
      <c r="F289" s="116">
        <v>60</v>
      </c>
      <c r="G289" s="116">
        <v>80</v>
      </c>
      <c r="H289" s="413">
        <f>E289/F289</f>
        <v>50</v>
      </c>
      <c r="I289" s="413">
        <f>E289/G289</f>
        <v>37.5</v>
      </c>
    </row>
    <row r="290" spans="2:9" ht="18" customHeight="1">
      <c r="B290" s="96" t="s">
        <v>2754</v>
      </c>
      <c r="C290" s="97"/>
      <c r="D290" s="98"/>
      <c r="E290" s="99"/>
      <c r="F290" s="99"/>
      <c r="G290" s="99"/>
      <c r="H290" s="414"/>
      <c r="I290" s="414"/>
    </row>
    <row r="291" spans="2:9" ht="18" customHeight="1">
      <c r="B291" s="100"/>
      <c r="C291" s="107" t="s">
        <v>2755</v>
      </c>
      <c r="D291" s="108"/>
      <c r="E291" s="103">
        <v>3900</v>
      </c>
      <c r="F291" s="103">
        <v>600</v>
      </c>
      <c r="G291" s="103">
        <v>680</v>
      </c>
      <c r="H291" s="412">
        <f>E291/F291</f>
        <v>6.5</v>
      </c>
      <c r="I291" s="412">
        <f>E291/G291</f>
        <v>5.735294117647059</v>
      </c>
    </row>
    <row r="292" spans="2:9" ht="18" customHeight="1">
      <c r="B292" s="100"/>
      <c r="C292" s="107" t="s">
        <v>2756</v>
      </c>
      <c r="D292" s="108"/>
      <c r="E292" s="103">
        <v>11700</v>
      </c>
      <c r="F292" s="103">
        <v>120</v>
      </c>
      <c r="G292" s="103">
        <v>1400</v>
      </c>
      <c r="H292" s="412">
        <f>E292/F292</f>
        <v>97.5</v>
      </c>
      <c r="I292" s="412">
        <f>E292/G292</f>
        <v>8.357142857142858</v>
      </c>
    </row>
    <row r="293" spans="2:9" ht="18" customHeight="1">
      <c r="B293" s="100"/>
      <c r="C293" s="107" t="s">
        <v>2757</v>
      </c>
      <c r="D293" s="108"/>
      <c r="E293" s="103">
        <v>87000</v>
      </c>
      <c r="F293" s="103">
        <v>6000</v>
      </c>
      <c r="G293" s="103">
        <v>6600</v>
      </c>
      <c r="H293" s="412">
        <f>E293/F293</f>
        <v>14.5</v>
      </c>
      <c r="I293" s="412">
        <f>E293/G293</f>
        <v>13.181818181818182</v>
      </c>
    </row>
    <row r="294" spans="2:9" ht="18" customHeight="1">
      <c r="B294" s="109"/>
      <c r="C294" s="107" t="s">
        <v>2758</v>
      </c>
      <c r="D294" s="108"/>
      <c r="E294" s="103">
        <v>50000</v>
      </c>
      <c r="F294" s="103">
        <v>960</v>
      </c>
      <c r="G294" s="103">
        <v>960</v>
      </c>
      <c r="H294" s="412">
        <f>E294/F294</f>
        <v>52.083333333333336</v>
      </c>
      <c r="I294" s="412">
        <f>E294/G294</f>
        <v>52.083333333333336</v>
      </c>
    </row>
    <row r="295" spans="2:9" ht="18" customHeight="1">
      <c r="B295" s="111" t="s">
        <v>2759</v>
      </c>
      <c r="C295" s="112"/>
      <c r="D295" s="102"/>
      <c r="E295" s="103"/>
      <c r="F295" s="103"/>
      <c r="G295" s="103"/>
      <c r="H295" s="412"/>
      <c r="I295" s="412"/>
    </row>
    <row r="296" spans="2:9" ht="18" customHeight="1">
      <c r="B296" s="100"/>
      <c r="C296" s="107" t="s">
        <v>2760</v>
      </c>
      <c r="D296" s="108"/>
      <c r="E296" s="103" t="s">
        <v>2761</v>
      </c>
      <c r="F296" s="103" t="s">
        <v>2762</v>
      </c>
      <c r="G296" s="103" t="s">
        <v>2763</v>
      </c>
      <c r="H296" s="412"/>
      <c r="I296" s="412"/>
    </row>
    <row r="297" spans="2:9" ht="18" customHeight="1">
      <c r="B297" s="100"/>
      <c r="C297" s="107" t="s">
        <v>2764</v>
      </c>
      <c r="D297" s="108"/>
      <c r="E297" s="103" t="s">
        <v>2765</v>
      </c>
      <c r="F297" s="103"/>
      <c r="G297" s="103"/>
      <c r="H297" s="412"/>
      <c r="I297" s="412"/>
    </row>
    <row r="298" spans="2:9" ht="18" customHeight="1">
      <c r="B298" s="109"/>
      <c r="C298" s="107" t="s">
        <v>2766</v>
      </c>
      <c r="D298" s="108"/>
      <c r="E298" s="103">
        <v>16250</v>
      </c>
      <c r="F298" s="103"/>
      <c r="G298" s="103"/>
      <c r="H298" s="412"/>
      <c r="I298" s="412"/>
    </row>
    <row r="299" spans="2:9" ht="18" customHeight="1">
      <c r="B299" s="111" t="s">
        <v>2767</v>
      </c>
      <c r="C299" s="112"/>
      <c r="D299" s="102"/>
      <c r="E299" s="103"/>
      <c r="F299" s="103"/>
      <c r="G299" s="103"/>
      <c r="H299" s="412"/>
      <c r="I299" s="412"/>
    </row>
    <row r="300" spans="2:9" ht="18" customHeight="1">
      <c r="B300" s="100"/>
      <c r="C300" s="107" t="s">
        <v>2768</v>
      </c>
      <c r="D300" s="108"/>
      <c r="E300" s="103">
        <v>29200</v>
      </c>
      <c r="F300" s="103">
        <v>500</v>
      </c>
      <c r="G300" s="103">
        <v>400</v>
      </c>
      <c r="H300" s="412">
        <f>E300/F300</f>
        <v>58.4</v>
      </c>
      <c r="I300" s="412">
        <f>E300/G300</f>
        <v>73</v>
      </c>
    </row>
    <row r="301" spans="2:9" ht="18" customHeight="1">
      <c r="B301" s="109"/>
      <c r="C301" s="107" t="s">
        <v>2769</v>
      </c>
      <c r="D301" s="108"/>
      <c r="E301" s="103">
        <v>48000</v>
      </c>
      <c r="F301" s="103">
        <v>700</v>
      </c>
      <c r="G301" s="103">
        <v>560</v>
      </c>
      <c r="H301" s="412">
        <f>E301/F301</f>
        <v>68.57142857142857</v>
      </c>
      <c r="I301" s="412">
        <f>E301/G301</f>
        <v>85.71428571428571</v>
      </c>
    </row>
    <row r="302" spans="2:9" ht="18" customHeight="1">
      <c r="B302" s="111" t="s">
        <v>2770</v>
      </c>
      <c r="C302" s="112"/>
      <c r="D302" s="102"/>
      <c r="E302" s="103"/>
      <c r="F302" s="103"/>
      <c r="G302" s="103"/>
      <c r="H302" s="412"/>
      <c r="I302" s="412"/>
    </row>
    <row r="303" spans="2:9" ht="18" customHeight="1">
      <c r="B303" s="100"/>
      <c r="C303" s="107" t="s">
        <v>2768</v>
      </c>
      <c r="D303" s="108"/>
      <c r="E303" s="103">
        <v>40000</v>
      </c>
      <c r="F303" s="103">
        <v>1300</v>
      </c>
      <c r="G303" s="103">
        <v>1100</v>
      </c>
      <c r="H303" s="412">
        <f>E303/F303</f>
        <v>30.76923076923077</v>
      </c>
      <c r="I303" s="412">
        <f>E303/G303</f>
        <v>36.36363636363637</v>
      </c>
    </row>
    <row r="304" spans="2:9" ht="18" customHeight="1">
      <c r="B304" s="109"/>
      <c r="C304" s="107" t="s">
        <v>2769</v>
      </c>
      <c r="D304" s="108"/>
      <c r="E304" s="103">
        <v>170000</v>
      </c>
      <c r="F304" s="103">
        <v>1100</v>
      </c>
      <c r="G304" s="103">
        <v>850</v>
      </c>
      <c r="H304" s="412">
        <f>E304/F304</f>
        <v>154.54545454545453</v>
      </c>
      <c r="I304" s="412">
        <f>E304/G304</f>
        <v>200</v>
      </c>
    </row>
    <row r="305" spans="2:9" ht="18" customHeight="1">
      <c r="B305" s="111" t="s">
        <v>2771</v>
      </c>
      <c r="C305" s="112"/>
      <c r="D305" s="102"/>
      <c r="E305" s="103"/>
      <c r="F305" s="103"/>
      <c r="G305" s="103"/>
      <c r="H305" s="412"/>
      <c r="I305" s="412"/>
    </row>
    <row r="306" spans="2:9" ht="18" customHeight="1">
      <c r="B306" s="100"/>
      <c r="C306" s="107" t="s">
        <v>2772</v>
      </c>
      <c r="D306" s="108"/>
      <c r="E306" s="103">
        <v>10000</v>
      </c>
      <c r="F306" s="103">
        <v>60</v>
      </c>
      <c r="G306" s="103">
        <v>60</v>
      </c>
      <c r="H306" s="412">
        <f aca="true" t="shared" si="11" ref="H306:H365">E306/F306</f>
        <v>166.66666666666666</v>
      </c>
      <c r="I306" s="412">
        <f aca="true" t="shared" si="12" ref="I306:I365">E306/G306</f>
        <v>166.66666666666666</v>
      </c>
    </row>
    <row r="307" spans="2:9" ht="18" customHeight="1" thickBot="1">
      <c r="B307" s="113"/>
      <c r="C307" s="124" t="s">
        <v>2773</v>
      </c>
      <c r="D307" s="125"/>
      <c r="E307" s="116">
        <v>5040</v>
      </c>
      <c r="F307" s="116">
        <v>7.5</v>
      </c>
      <c r="G307" s="116">
        <v>7.5</v>
      </c>
      <c r="H307" s="413">
        <f t="shared" si="11"/>
        <v>672</v>
      </c>
      <c r="I307" s="413">
        <f t="shared" si="12"/>
        <v>672</v>
      </c>
    </row>
    <row r="308" spans="2:9" ht="18" customHeight="1">
      <c r="B308" s="100" t="s">
        <v>2774</v>
      </c>
      <c r="C308" s="117"/>
      <c r="D308" s="118"/>
      <c r="E308" s="119"/>
      <c r="F308" s="119"/>
      <c r="G308" s="119"/>
      <c r="H308" s="414"/>
      <c r="I308" s="414"/>
    </row>
    <row r="309" spans="2:9" ht="18" customHeight="1">
      <c r="B309" s="100"/>
      <c r="C309" s="107" t="s">
        <v>2775</v>
      </c>
      <c r="D309" s="108"/>
      <c r="E309" s="103">
        <v>300</v>
      </c>
      <c r="F309" s="103"/>
      <c r="G309" s="103"/>
      <c r="H309" s="412"/>
      <c r="I309" s="412"/>
    </row>
    <row r="310" spans="2:9" ht="18" customHeight="1">
      <c r="B310" s="100"/>
      <c r="C310" s="107" t="s">
        <v>2776</v>
      </c>
      <c r="D310" s="108"/>
      <c r="E310" s="103">
        <v>1800</v>
      </c>
      <c r="F310" s="103">
        <v>30</v>
      </c>
      <c r="G310" s="103">
        <v>20</v>
      </c>
      <c r="H310" s="412">
        <f t="shared" si="11"/>
        <v>60</v>
      </c>
      <c r="I310" s="412">
        <f t="shared" si="12"/>
        <v>90</v>
      </c>
    </row>
    <row r="311" spans="2:9" ht="18" customHeight="1">
      <c r="B311" s="100"/>
      <c r="C311" s="107" t="s">
        <v>2777</v>
      </c>
      <c r="D311" s="108"/>
      <c r="E311" s="103">
        <v>10000</v>
      </c>
      <c r="F311" s="103">
        <v>80</v>
      </c>
      <c r="G311" s="103">
        <v>100</v>
      </c>
      <c r="H311" s="412">
        <f t="shared" si="11"/>
        <v>125</v>
      </c>
      <c r="I311" s="412">
        <f t="shared" si="12"/>
        <v>100</v>
      </c>
    </row>
    <row r="312" spans="2:9" ht="18" customHeight="1">
      <c r="B312" s="100"/>
      <c r="C312" s="107" t="s">
        <v>2778</v>
      </c>
      <c r="D312" s="108"/>
      <c r="E312" s="103">
        <v>5000</v>
      </c>
      <c r="F312" s="103">
        <v>200</v>
      </c>
      <c r="G312" s="103">
        <v>170</v>
      </c>
      <c r="H312" s="412">
        <f t="shared" si="11"/>
        <v>25</v>
      </c>
      <c r="I312" s="412">
        <f t="shared" si="12"/>
        <v>29.41176470588235</v>
      </c>
    </row>
    <row r="313" spans="2:9" ht="18" customHeight="1">
      <c r="B313" s="100"/>
      <c r="C313" s="107" t="s">
        <v>2779</v>
      </c>
      <c r="D313" s="108"/>
      <c r="E313" s="103">
        <v>19000</v>
      </c>
      <c r="F313" s="103">
        <v>150</v>
      </c>
      <c r="G313" s="103">
        <v>150</v>
      </c>
      <c r="H313" s="412">
        <f t="shared" si="11"/>
        <v>126.66666666666667</v>
      </c>
      <c r="I313" s="412">
        <f t="shared" si="12"/>
        <v>126.66666666666667</v>
      </c>
    </row>
    <row r="314" spans="2:9" ht="18" customHeight="1">
      <c r="B314" s="100"/>
      <c r="C314" s="107" t="s">
        <v>3222</v>
      </c>
      <c r="D314" s="108"/>
      <c r="E314" s="103">
        <v>1100</v>
      </c>
      <c r="F314" s="103">
        <v>10</v>
      </c>
      <c r="G314" s="103">
        <v>20</v>
      </c>
      <c r="H314" s="412">
        <f t="shared" si="11"/>
        <v>110</v>
      </c>
      <c r="I314" s="412">
        <f t="shared" si="12"/>
        <v>55</v>
      </c>
    </row>
    <row r="315" spans="2:9" ht="18" customHeight="1">
      <c r="B315" s="100"/>
      <c r="C315" s="107" t="s">
        <v>2780</v>
      </c>
      <c r="D315" s="108"/>
      <c r="E315" s="103">
        <v>600</v>
      </c>
      <c r="F315" s="103" t="s">
        <v>2781</v>
      </c>
      <c r="G315" s="103" t="s">
        <v>2782</v>
      </c>
      <c r="H315" s="412"/>
      <c r="I315" s="412"/>
    </row>
    <row r="316" spans="2:9" ht="18" customHeight="1">
      <c r="B316" s="100"/>
      <c r="C316" s="107" t="s">
        <v>2783</v>
      </c>
      <c r="D316" s="108"/>
      <c r="E316" s="103">
        <v>200</v>
      </c>
      <c r="F316" s="103"/>
      <c r="G316" s="103"/>
      <c r="H316" s="412"/>
      <c r="I316" s="412"/>
    </row>
    <row r="317" spans="2:9" ht="18" customHeight="1">
      <c r="B317" s="100"/>
      <c r="C317" s="107" t="s">
        <v>2784</v>
      </c>
      <c r="D317" s="108"/>
      <c r="E317" s="103">
        <v>1500</v>
      </c>
      <c r="F317" s="103">
        <v>180</v>
      </c>
      <c r="G317" s="103">
        <v>180</v>
      </c>
      <c r="H317" s="412">
        <f t="shared" si="11"/>
        <v>8.333333333333334</v>
      </c>
      <c r="I317" s="412">
        <f t="shared" si="12"/>
        <v>8.333333333333334</v>
      </c>
    </row>
    <row r="318" spans="2:9" ht="18" customHeight="1">
      <c r="B318" s="100"/>
      <c r="C318" s="101" t="s">
        <v>2785</v>
      </c>
      <c r="D318" s="102"/>
      <c r="E318" s="103"/>
      <c r="F318" s="103"/>
      <c r="G318" s="103"/>
      <c r="H318" s="412"/>
      <c r="I318" s="412"/>
    </row>
    <row r="319" spans="2:9" ht="18" customHeight="1">
      <c r="B319" s="100"/>
      <c r="C319" s="104"/>
      <c r="D319" s="105" t="s">
        <v>2786</v>
      </c>
      <c r="E319" s="103">
        <v>23750</v>
      </c>
      <c r="F319" s="103">
        <v>800</v>
      </c>
      <c r="G319" s="103">
        <v>950</v>
      </c>
      <c r="H319" s="412">
        <f t="shared" si="11"/>
        <v>29.6875</v>
      </c>
      <c r="I319" s="412">
        <f t="shared" si="12"/>
        <v>25</v>
      </c>
    </row>
    <row r="320" spans="2:9" ht="18" customHeight="1">
      <c r="B320" s="100"/>
      <c r="C320" s="106"/>
      <c r="D320" s="105" t="s">
        <v>2787</v>
      </c>
      <c r="E320" s="103">
        <v>16950</v>
      </c>
      <c r="F320" s="103">
        <v>610</v>
      </c>
      <c r="G320" s="103">
        <v>950</v>
      </c>
      <c r="H320" s="412">
        <f t="shared" si="11"/>
        <v>27.78688524590164</v>
      </c>
      <c r="I320" s="412">
        <f t="shared" si="12"/>
        <v>17.842105263157894</v>
      </c>
    </row>
    <row r="321" spans="2:9" ht="18" customHeight="1">
      <c r="B321" s="100"/>
      <c r="C321" s="107" t="s">
        <v>2788</v>
      </c>
      <c r="D321" s="108"/>
      <c r="E321" s="103">
        <v>480</v>
      </c>
      <c r="F321" s="103">
        <v>15</v>
      </c>
      <c r="G321" s="103">
        <v>10</v>
      </c>
      <c r="H321" s="412">
        <f t="shared" si="11"/>
        <v>32</v>
      </c>
      <c r="I321" s="412">
        <f t="shared" si="12"/>
        <v>48</v>
      </c>
    </row>
    <row r="322" spans="2:9" ht="18" customHeight="1">
      <c r="B322" s="100"/>
      <c r="C322" s="107" t="s">
        <v>2789</v>
      </c>
      <c r="D322" s="108"/>
      <c r="E322" s="103">
        <v>2000</v>
      </c>
      <c r="F322" s="103">
        <v>50</v>
      </c>
      <c r="G322" s="103">
        <v>100</v>
      </c>
      <c r="H322" s="412">
        <f t="shared" si="11"/>
        <v>40</v>
      </c>
      <c r="I322" s="412">
        <f t="shared" si="12"/>
        <v>20</v>
      </c>
    </row>
    <row r="323" spans="2:9" ht="18" customHeight="1">
      <c r="B323" s="100"/>
      <c r="C323" s="107" t="s">
        <v>2790</v>
      </c>
      <c r="D323" s="108"/>
      <c r="E323" s="103">
        <v>450</v>
      </c>
      <c r="F323" s="103">
        <v>30</v>
      </c>
      <c r="G323" s="103">
        <v>15</v>
      </c>
      <c r="H323" s="412">
        <f t="shared" si="11"/>
        <v>15</v>
      </c>
      <c r="I323" s="412">
        <f t="shared" si="12"/>
        <v>30</v>
      </c>
    </row>
    <row r="324" spans="2:9" ht="18" customHeight="1" thickBot="1">
      <c r="B324" s="100"/>
      <c r="C324" s="101" t="s">
        <v>2791</v>
      </c>
      <c r="D324" s="102"/>
      <c r="E324" s="121">
        <v>2700</v>
      </c>
      <c r="F324" s="121">
        <v>50</v>
      </c>
      <c r="G324" s="121">
        <v>40</v>
      </c>
      <c r="H324" s="413">
        <f t="shared" si="11"/>
        <v>54</v>
      </c>
      <c r="I324" s="413">
        <f t="shared" si="12"/>
        <v>67.5</v>
      </c>
    </row>
    <row r="325" spans="2:9" ht="18" customHeight="1">
      <c r="B325" s="96" t="s">
        <v>2792</v>
      </c>
      <c r="C325" s="97"/>
      <c r="D325" s="98"/>
      <c r="E325" s="99"/>
      <c r="F325" s="99"/>
      <c r="G325" s="99"/>
      <c r="H325" s="414"/>
      <c r="I325" s="414"/>
    </row>
    <row r="326" spans="2:9" ht="18" customHeight="1">
      <c r="B326" s="100"/>
      <c r="C326" s="107" t="s">
        <v>2793</v>
      </c>
      <c r="D326" s="108"/>
      <c r="E326" s="103">
        <v>350</v>
      </c>
      <c r="F326" s="103">
        <v>10</v>
      </c>
      <c r="G326" s="103">
        <v>8</v>
      </c>
      <c r="H326" s="412">
        <f t="shared" si="11"/>
        <v>35</v>
      </c>
      <c r="I326" s="412">
        <f t="shared" si="12"/>
        <v>43.75</v>
      </c>
    </row>
    <row r="327" spans="2:9" ht="18" customHeight="1">
      <c r="B327" s="100"/>
      <c r="C327" s="107" t="s">
        <v>2794</v>
      </c>
      <c r="D327" s="108"/>
      <c r="E327" s="103">
        <v>1700</v>
      </c>
      <c r="F327" s="103">
        <v>35</v>
      </c>
      <c r="G327" s="103">
        <v>25</v>
      </c>
      <c r="H327" s="412">
        <f t="shared" si="11"/>
        <v>48.57142857142857</v>
      </c>
      <c r="I327" s="412">
        <f t="shared" si="12"/>
        <v>68</v>
      </c>
    </row>
    <row r="328" spans="2:9" ht="18" customHeight="1">
      <c r="B328" s="100"/>
      <c r="C328" s="107" t="s">
        <v>2795</v>
      </c>
      <c r="D328" s="108"/>
      <c r="E328" s="103" t="s">
        <v>2796</v>
      </c>
      <c r="F328" s="103">
        <v>25</v>
      </c>
      <c r="G328" s="103">
        <v>10</v>
      </c>
      <c r="H328" s="412"/>
      <c r="I328" s="412"/>
    </row>
    <row r="329" spans="2:9" ht="18" customHeight="1">
      <c r="B329" s="109"/>
      <c r="C329" s="107" t="s">
        <v>2797</v>
      </c>
      <c r="D329" s="108"/>
      <c r="E329" s="103" t="s">
        <v>2796</v>
      </c>
      <c r="F329" s="103">
        <v>15</v>
      </c>
      <c r="G329" s="103">
        <v>8</v>
      </c>
      <c r="H329" s="412"/>
      <c r="I329" s="412"/>
    </row>
    <row r="330" spans="2:9" ht="18" customHeight="1">
      <c r="B330" s="111" t="s">
        <v>2798</v>
      </c>
      <c r="C330" s="112"/>
      <c r="D330" s="102"/>
      <c r="E330" s="103"/>
      <c r="F330" s="103"/>
      <c r="G330" s="103"/>
      <c r="H330" s="412"/>
      <c r="I330" s="412"/>
    </row>
    <row r="331" spans="2:9" ht="18" customHeight="1">
      <c r="B331" s="109"/>
      <c r="C331" s="107" t="s">
        <v>2799</v>
      </c>
      <c r="D331" s="108"/>
      <c r="E331" s="103">
        <v>230</v>
      </c>
      <c r="F331" s="103"/>
      <c r="G331" s="103"/>
      <c r="H331" s="412"/>
      <c r="I331" s="412"/>
    </row>
    <row r="332" spans="2:9" ht="18" customHeight="1">
      <c r="B332" s="111" t="s">
        <v>2800</v>
      </c>
      <c r="C332" s="112"/>
      <c r="D332" s="102"/>
      <c r="E332" s="103"/>
      <c r="F332" s="103"/>
      <c r="G332" s="103"/>
      <c r="H332" s="412"/>
      <c r="I332" s="412"/>
    </row>
    <row r="333" spans="2:9" ht="18" customHeight="1">
      <c r="B333" s="100"/>
      <c r="C333" s="107" t="s">
        <v>2801</v>
      </c>
      <c r="D333" s="108"/>
      <c r="E333" s="103">
        <v>3500</v>
      </c>
      <c r="F333" s="103">
        <v>20</v>
      </c>
      <c r="G333" s="103">
        <v>30</v>
      </c>
      <c r="H333" s="412">
        <f t="shared" si="11"/>
        <v>175</v>
      </c>
      <c r="I333" s="412">
        <f t="shared" si="12"/>
        <v>116.66666666666667</v>
      </c>
    </row>
    <row r="334" spans="2:9" ht="18" customHeight="1">
      <c r="B334" s="100"/>
      <c r="C334" s="107" t="s">
        <v>2802</v>
      </c>
      <c r="D334" s="108"/>
      <c r="E334" s="103">
        <v>2000</v>
      </c>
      <c r="F334" s="103">
        <v>10</v>
      </c>
      <c r="G334" s="103">
        <v>15</v>
      </c>
      <c r="H334" s="412">
        <f t="shared" si="11"/>
        <v>200</v>
      </c>
      <c r="I334" s="412">
        <f t="shared" si="12"/>
        <v>133.33333333333334</v>
      </c>
    </row>
    <row r="335" spans="2:9" ht="18" customHeight="1">
      <c r="B335" s="109"/>
      <c r="C335" s="107" t="s">
        <v>2803</v>
      </c>
      <c r="D335" s="108"/>
      <c r="E335" s="103">
        <v>2000</v>
      </c>
      <c r="F335" s="103">
        <v>70</v>
      </c>
      <c r="G335" s="103">
        <v>160</v>
      </c>
      <c r="H335" s="412">
        <f t="shared" si="11"/>
        <v>28.571428571428573</v>
      </c>
      <c r="I335" s="412">
        <f t="shared" si="12"/>
        <v>12.5</v>
      </c>
    </row>
    <row r="336" spans="2:9" ht="18" customHeight="1">
      <c r="B336" s="111" t="s">
        <v>2804</v>
      </c>
      <c r="C336" s="112"/>
      <c r="D336" s="102"/>
      <c r="E336" s="103"/>
      <c r="F336" s="103"/>
      <c r="G336" s="103"/>
      <c r="H336" s="412"/>
      <c r="I336" s="412"/>
    </row>
    <row r="337" spans="2:9" ht="18" customHeight="1">
      <c r="B337" s="100"/>
      <c r="C337" s="107" t="s">
        <v>2805</v>
      </c>
      <c r="D337" s="108"/>
      <c r="E337" s="103">
        <v>5500</v>
      </c>
      <c r="F337" s="103">
        <v>30</v>
      </c>
      <c r="G337" s="103">
        <v>50</v>
      </c>
      <c r="H337" s="412">
        <f t="shared" si="11"/>
        <v>183.33333333333334</v>
      </c>
      <c r="I337" s="412">
        <f t="shared" si="12"/>
        <v>110</v>
      </c>
    </row>
    <row r="338" spans="2:9" ht="18" customHeight="1">
      <c r="B338" s="100"/>
      <c r="C338" s="107" t="s">
        <v>2806</v>
      </c>
      <c r="D338" s="108"/>
      <c r="E338" s="103" t="s">
        <v>2807</v>
      </c>
      <c r="F338" s="103">
        <v>120</v>
      </c>
      <c r="G338" s="103">
        <v>180</v>
      </c>
      <c r="H338" s="412"/>
      <c r="I338" s="412"/>
    </row>
    <row r="339" spans="2:9" ht="18" customHeight="1">
      <c r="B339" s="109"/>
      <c r="C339" s="107" t="s">
        <v>2808</v>
      </c>
      <c r="D339" s="108"/>
      <c r="E339" s="103" t="s">
        <v>2809</v>
      </c>
      <c r="F339" s="103">
        <v>150</v>
      </c>
      <c r="G339" s="103">
        <v>260</v>
      </c>
      <c r="H339" s="412"/>
      <c r="I339" s="412"/>
    </row>
    <row r="340" spans="2:9" ht="18" customHeight="1">
      <c r="B340" s="111" t="s">
        <v>2810</v>
      </c>
      <c r="C340" s="112"/>
      <c r="D340" s="102"/>
      <c r="E340" s="103"/>
      <c r="F340" s="103"/>
      <c r="G340" s="103"/>
      <c r="H340" s="412"/>
      <c r="I340" s="412"/>
    </row>
    <row r="341" spans="2:9" ht="18" customHeight="1">
      <c r="B341" s="100"/>
      <c r="C341" s="107" t="s">
        <v>2811</v>
      </c>
      <c r="D341" s="108"/>
      <c r="E341" s="103">
        <v>16000</v>
      </c>
      <c r="F341" s="103">
        <v>4000</v>
      </c>
      <c r="G341" s="103">
        <v>4000</v>
      </c>
      <c r="H341" s="412">
        <f t="shared" si="11"/>
        <v>4</v>
      </c>
      <c r="I341" s="412">
        <f t="shared" si="12"/>
        <v>4</v>
      </c>
    </row>
    <row r="342" spans="2:9" ht="18" customHeight="1">
      <c r="B342" s="100"/>
      <c r="C342" s="107" t="s">
        <v>2812</v>
      </c>
      <c r="D342" s="108"/>
      <c r="E342" s="103">
        <v>3800</v>
      </c>
      <c r="F342" s="103">
        <v>25</v>
      </c>
      <c r="G342" s="103">
        <v>12</v>
      </c>
      <c r="H342" s="412">
        <f t="shared" si="11"/>
        <v>152</v>
      </c>
      <c r="I342" s="412">
        <f t="shared" si="12"/>
        <v>316.6666666666667</v>
      </c>
    </row>
    <row r="343" spans="2:9" ht="18" customHeight="1">
      <c r="B343" s="109"/>
      <c r="C343" s="107" t="s">
        <v>2813</v>
      </c>
      <c r="D343" s="108"/>
      <c r="E343" s="103">
        <v>600</v>
      </c>
      <c r="F343" s="103">
        <v>14.4</v>
      </c>
      <c r="G343" s="103">
        <v>12.4</v>
      </c>
      <c r="H343" s="412">
        <f t="shared" si="11"/>
        <v>41.666666666666664</v>
      </c>
      <c r="I343" s="412">
        <f t="shared" si="12"/>
        <v>48.387096774193544</v>
      </c>
    </row>
    <row r="344" spans="2:9" ht="18" customHeight="1">
      <c r="B344" s="111" t="s">
        <v>2814</v>
      </c>
      <c r="C344" s="112"/>
      <c r="D344" s="102"/>
      <c r="E344" s="103">
        <v>1100</v>
      </c>
      <c r="F344" s="103">
        <v>1100</v>
      </c>
      <c r="G344" s="103"/>
      <c r="H344" s="412">
        <f t="shared" si="11"/>
        <v>1</v>
      </c>
      <c r="I344" s="412"/>
    </row>
    <row r="345" spans="2:9" ht="18" customHeight="1">
      <c r="B345" s="100"/>
      <c r="C345" s="107" t="s">
        <v>2815</v>
      </c>
      <c r="D345" s="108"/>
      <c r="E345" s="103">
        <v>800</v>
      </c>
      <c r="F345" s="103">
        <v>5</v>
      </c>
      <c r="G345" s="103">
        <v>7</v>
      </c>
      <c r="H345" s="412">
        <f t="shared" si="11"/>
        <v>160</v>
      </c>
      <c r="I345" s="412">
        <f t="shared" si="12"/>
        <v>114.28571428571429</v>
      </c>
    </row>
    <row r="346" spans="2:9" ht="18" customHeight="1">
      <c r="B346" s="100"/>
      <c r="C346" s="107" t="s">
        <v>2816</v>
      </c>
      <c r="D346" s="108"/>
      <c r="E346" s="103">
        <v>500</v>
      </c>
      <c r="F346" s="103">
        <v>10</v>
      </c>
      <c r="G346" s="103">
        <v>10</v>
      </c>
      <c r="H346" s="412">
        <f t="shared" si="11"/>
        <v>50</v>
      </c>
      <c r="I346" s="412">
        <f t="shared" si="12"/>
        <v>50</v>
      </c>
    </row>
    <row r="347" spans="2:9" ht="18" customHeight="1">
      <c r="B347" s="109"/>
      <c r="C347" s="107" t="s">
        <v>2817</v>
      </c>
      <c r="D347" s="108"/>
      <c r="E347" s="103">
        <v>2000</v>
      </c>
      <c r="F347" s="103">
        <v>20</v>
      </c>
      <c r="G347" s="103">
        <v>30</v>
      </c>
      <c r="H347" s="412">
        <f t="shared" si="11"/>
        <v>100</v>
      </c>
      <c r="I347" s="412">
        <f t="shared" si="12"/>
        <v>66.66666666666667</v>
      </c>
    </row>
    <row r="348" spans="2:9" ht="18" customHeight="1">
      <c r="B348" s="111" t="s">
        <v>2818</v>
      </c>
      <c r="C348" s="112"/>
      <c r="D348" s="102"/>
      <c r="E348" s="103"/>
      <c r="F348" s="103"/>
      <c r="G348" s="103"/>
      <c r="H348" s="412"/>
      <c r="I348" s="412"/>
    </row>
    <row r="349" spans="2:9" ht="18" customHeight="1">
      <c r="B349" s="100"/>
      <c r="C349" s="107" t="s">
        <v>2819</v>
      </c>
      <c r="D349" s="108"/>
      <c r="E349" s="103">
        <v>8000</v>
      </c>
      <c r="F349" s="103">
        <v>20</v>
      </c>
      <c r="G349" s="103" t="s">
        <v>2820</v>
      </c>
      <c r="H349" s="412">
        <f t="shared" si="11"/>
        <v>400</v>
      </c>
      <c r="I349" s="412"/>
    </row>
    <row r="350" spans="2:9" ht="18" customHeight="1">
      <c r="B350" s="100"/>
      <c r="C350" s="107" t="s">
        <v>2821</v>
      </c>
      <c r="D350" s="108"/>
      <c r="E350" s="103">
        <v>8500</v>
      </c>
      <c r="F350" s="103">
        <v>35</v>
      </c>
      <c r="G350" s="103" t="s">
        <v>2822</v>
      </c>
      <c r="H350" s="412">
        <f t="shared" si="11"/>
        <v>242.85714285714286</v>
      </c>
      <c r="I350" s="412"/>
    </row>
    <row r="351" spans="2:9" ht="18" customHeight="1">
      <c r="B351" s="100"/>
      <c r="C351" s="107" t="s">
        <v>2823</v>
      </c>
      <c r="D351" s="108"/>
      <c r="E351" s="103">
        <v>7500</v>
      </c>
      <c r="F351" s="103">
        <v>75</v>
      </c>
      <c r="G351" s="103" t="s">
        <v>2824</v>
      </c>
      <c r="H351" s="412">
        <f t="shared" si="11"/>
        <v>100</v>
      </c>
      <c r="I351" s="412"/>
    </row>
    <row r="352" spans="2:9" ht="18" customHeight="1" thickBot="1">
      <c r="B352" s="113"/>
      <c r="C352" s="124" t="s">
        <v>2825</v>
      </c>
      <c r="D352" s="125"/>
      <c r="E352" s="116">
        <v>6000</v>
      </c>
      <c r="F352" s="116">
        <v>50</v>
      </c>
      <c r="G352" s="116" t="s">
        <v>2826</v>
      </c>
      <c r="H352" s="413">
        <f t="shared" si="11"/>
        <v>120</v>
      </c>
      <c r="I352" s="413"/>
    </row>
    <row r="353" spans="2:9" ht="18" customHeight="1">
      <c r="B353" s="100" t="s">
        <v>2827</v>
      </c>
      <c r="C353" s="117"/>
      <c r="D353" s="118"/>
      <c r="E353" s="119"/>
      <c r="F353" s="119"/>
      <c r="G353" s="119"/>
      <c r="H353" s="414"/>
      <c r="I353" s="414"/>
    </row>
    <row r="354" spans="2:9" ht="18" customHeight="1">
      <c r="B354" s="100"/>
      <c r="C354" s="107" t="s">
        <v>2828</v>
      </c>
      <c r="D354" s="108"/>
      <c r="E354" s="103">
        <v>23000</v>
      </c>
      <c r="F354" s="103"/>
      <c r="G354" s="103"/>
      <c r="H354" s="412"/>
      <c r="I354" s="412"/>
    </row>
    <row r="355" spans="2:9" ht="18" customHeight="1">
      <c r="B355" s="100"/>
      <c r="C355" s="101" t="s">
        <v>2829</v>
      </c>
      <c r="D355" s="102"/>
      <c r="E355" s="103"/>
      <c r="F355" s="103"/>
      <c r="G355" s="103"/>
      <c r="H355" s="412"/>
      <c r="I355" s="412"/>
    </row>
    <row r="356" spans="2:9" ht="18" customHeight="1">
      <c r="B356" s="100"/>
      <c r="C356" s="104"/>
      <c r="D356" s="105" t="s">
        <v>2830</v>
      </c>
      <c r="E356" s="103">
        <v>1500</v>
      </c>
      <c r="F356" s="103">
        <v>10</v>
      </c>
      <c r="G356" s="103">
        <v>12</v>
      </c>
      <c r="H356" s="412">
        <f t="shared" si="11"/>
        <v>150</v>
      </c>
      <c r="I356" s="412">
        <f t="shared" si="12"/>
        <v>125</v>
      </c>
    </row>
    <row r="357" spans="2:9" ht="18" customHeight="1">
      <c r="B357" s="100"/>
      <c r="C357" s="106"/>
      <c r="D357" s="105" t="s">
        <v>2831</v>
      </c>
      <c r="E357" s="103">
        <v>1650</v>
      </c>
      <c r="F357" s="103">
        <v>15</v>
      </c>
      <c r="G357" s="103">
        <v>20</v>
      </c>
      <c r="H357" s="412">
        <f t="shared" si="11"/>
        <v>110</v>
      </c>
      <c r="I357" s="412">
        <f t="shared" si="12"/>
        <v>82.5</v>
      </c>
    </row>
    <row r="358" spans="2:9" ht="18" customHeight="1">
      <c r="B358" s="100"/>
      <c r="C358" s="107" t="s">
        <v>2832</v>
      </c>
      <c r="D358" s="108"/>
      <c r="E358" s="103">
        <v>29000</v>
      </c>
      <c r="F358" s="103">
        <v>220</v>
      </c>
      <c r="G358" s="103">
        <v>250</v>
      </c>
      <c r="H358" s="412">
        <f t="shared" si="11"/>
        <v>131.8181818181818</v>
      </c>
      <c r="I358" s="412">
        <f t="shared" si="12"/>
        <v>116</v>
      </c>
    </row>
    <row r="359" spans="2:9" ht="18" customHeight="1">
      <c r="B359" s="100"/>
      <c r="C359" s="107" t="s">
        <v>2833</v>
      </c>
      <c r="D359" s="108"/>
      <c r="E359" s="103">
        <v>4000</v>
      </c>
      <c r="F359" s="103">
        <v>80</v>
      </c>
      <c r="G359" s="103">
        <v>70</v>
      </c>
      <c r="H359" s="412">
        <f t="shared" si="11"/>
        <v>50</v>
      </c>
      <c r="I359" s="412">
        <f t="shared" si="12"/>
        <v>57.142857142857146</v>
      </c>
    </row>
    <row r="360" spans="2:9" ht="18" customHeight="1">
      <c r="B360" s="100"/>
      <c r="C360" s="106" t="s">
        <v>2834</v>
      </c>
      <c r="D360" s="110"/>
      <c r="E360" s="103">
        <v>400</v>
      </c>
      <c r="F360" s="103">
        <v>20</v>
      </c>
      <c r="G360" s="103">
        <v>15</v>
      </c>
      <c r="H360" s="412">
        <f t="shared" si="11"/>
        <v>20</v>
      </c>
      <c r="I360" s="412">
        <f t="shared" si="12"/>
        <v>26.666666666666668</v>
      </c>
    </row>
    <row r="361" spans="2:9" ht="18" customHeight="1">
      <c r="B361" s="100"/>
      <c r="C361" s="107" t="s">
        <v>2835</v>
      </c>
      <c r="D361" s="108"/>
      <c r="E361" s="103">
        <v>3000</v>
      </c>
      <c r="F361" s="103">
        <v>150</v>
      </c>
      <c r="G361" s="103">
        <v>150</v>
      </c>
      <c r="H361" s="412">
        <f t="shared" si="11"/>
        <v>20</v>
      </c>
      <c r="I361" s="412">
        <f t="shared" si="12"/>
        <v>20</v>
      </c>
    </row>
    <row r="362" spans="2:9" ht="18" customHeight="1">
      <c r="B362" s="100"/>
      <c r="C362" s="107" t="s">
        <v>2836</v>
      </c>
      <c r="D362" s="108"/>
      <c r="E362" s="103">
        <v>1500000</v>
      </c>
      <c r="F362" s="103">
        <v>800</v>
      </c>
      <c r="G362" s="103">
        <v>600</v>
      </c>
      <c r="H362" s="412">
        <f t="shared" si="11"/>
        <v>1875</v>
      </c>
      <c r="I362" s="412">
        <f t="shared" si="12"/>
        <v>2500</v>
      </c>
    </row>
    <row r="363" spans="2:9" ht="18" customHeight="1">
      <c r="B363" s="100"/>
      <c r="C363" s="107" t="s">
        <v>2837</v>
      </c>
      <c r="D363" s="108"/>
      <c r="E363" s="103">
        <v>300000</v>
      </c>
      <c r="F363" s="103">
        <v>500</v>
      </c>
      <c r="G363" s="103">
        <v>400</v>
      </c>
      <c r="H363" s="412">
        <f t="shared" si="11"/>
        <v>600</v>
      </c>
      <c r="I363" s="412">
        <f t="shared" si="12"/>
        <v>750</v>
      </c>
    </row>
    <row r="364" spans="2:9" ht="18" customHeight="1">
      <c r="B364" s="100"/>
      <c r="C364" s="107" t="s">
        <v>2838</v>
      </c>
      <c r="D364" s="108"/>
      <c r="E364" s="103">
        <v>750000</v>
      </c>
      <c r="F364" s="103">
        <v>255</v>
      </c>
      <c r="G364" s="103">
        <v>255</v>
      </c>
      <c r="H364" s="412">
        <f t="shared" si="11"/>
        <v>2941.176470588235</v>
      </c>
      <c r="I364" s="412">
        <f t="shared" si="12"/>
        <v>2941.176470588235</v>
      </c>
    </row>
    <row r="365" spans="2:9" ht="18" customHeight="1" thickBot="1">
      <c r="B365" s="113"/>
      <c r="C365" s="124" t="s">
        <v>2839</v>
      </c>
      <c r="D365" s="125"/>
      <c r="E365" s="116">
        <v>500000</v>
      </c>
      <c r="F365" s="116">
        <v>12000</v>
      </c>
      <c r="G365" s="116">
        <v>12700</v>
      </c>
      <c r="H365" s="413">
        <f t="shared" si="11"/>
        <v>41.666666666666664</v>
      </c>
      <c r="I365" s="413">
        <f t="shared" si="12"/>
        <v>39.37007874015748</v>
      </c>
    </row>
    <row r="373" ht="12.75">
      <c r="D373" s="126"/>
    </row>
    <row r="374" ht="12.75">
      <c r="D374" s="126"/>
    </row>
    <row r="375" ht="12.75">
      <c r="D375" s="126"/>
    </row>
    <row r="376" ht="12.75">
      <c r="D376" s="126"/>
    </row>
    <row r="378" ht="12.75">
      <c r="D378" s="126"/>
    </row>
    <row r="379" ht="12.75">
      <c r="D379" s="126"/>
    </row>
    <row r="380" ht="12.75">
      <c r="D380" s="126"/>
    </row>
    <row r="381" ht="12.75">
      <c r="D381" s="127"/>
    </row>
  </sheetData>
  <mergeCells count="7">
    <mergeCell ref="G5:G6"/>
    <mergeCell ref="H5:H7"/>
    <mergeCell ref="I5:I7"/>
    <mergeCell ref="D2:F2"/>
    <mergeCell ref="B5:D7"/>
    <mergeCell ref="E5:E6"/>
    <mergeCell ref="F5:F6"/>
  </mergeCells>
  <printOptions/>
  <pageMargins left="0.75" right="0.75" top="1" bottom="1" header="0.512" footer="0.512"/>
  <pageSetup firstPageNumber="54" useFirstPageNumber="1" orientation="portrait" paperSize="9" scale="73" r:id="rId1"/>
  <headerFooter alignWithMargins="0">
    <oddFooter>&amp;C&amp;P</oddFooter>
  </headerFooter>
  <rowBreaks count="7" manualBreakCount="7">
    <brk id="54" min="1" max="8" man="1"/>
    <brk id="103" min="1" max="8" man="1"/>
    <brk id="148" min="1" max="8" man="1"/>
    <brk id="202" min="1" max="8" man="1"/>
    <brk id="251" min="1" max="8" man="1"/>
    <brk id="301" min="1" max="8" man="1"/>
    <brk id="347" min="1" max="8" man="1"/>
  </rowBreaks>
</worksheet>
</file>

<file path=xl/worksheets/sheet4.xml><?xml version="1.0" encoding="utf-8"?>
<worksheet xmlns="http://schemas.openxmlformats.org/spreadsheetml/2006/main" xmlns:r="http://schemas.openxmlformats.org/officeDocument/2006/relationships">
  <dimension ref="A2:I104"/>
  <sheetViews>
    <sheetView workbookViewId="0" topLeftCell="A1">
      <selection activeCell="A1" sqref="A1"/>
    </sheetView>
  </sheetViews>
  <sheetFormatPr defaultColWidth="9.00390625" defaultRowHeight="13.5"/>
  <cols>
    <col min="1" max="1" width="5.00390625" style="0" customWidth="1"/>
    <col min="2" max="2" width="19.625" style="128" customWidth="1"/>
    <col min="3" max="3" width="45.375" style="128" customWidth="1"/>
    <col min="4" max="4" width="8.625" style="0" customWidth="1"/>
    <col min="5" max="5" width="8.75390625" style="0" customWidth="1"/>
    <col min="6" max="6" width="10.25390625" style="0" customWidth="1"/>
    <col min="7" max="8" width="10.75390625" style="0" customWidth="1"/>
    <col min="9" max="9" width="10.25390625" style="0" customWidth="1"/>
  </cols>
  <sheetData>
    <row r="2" spans="2:4" ht="36.75" customHeight="1">
      <c r="B2" s="416" t="s">
        <v>2468</v>
      </c>
      <c r="C2" s="411" t="s">
        <v>2840</v>
      </c>
      <c r="D2" s="94" t="s">
        <v>2841</v>
      </c>
    </row>
    <row r="3" spans="2:5" s="129" customFormat="1" ht="17.25" customHeight="1">
      <c r="B3" s="130"/>
      <c r="C3"/>
      <c r="D3"/>
      <c r="E3"/>
    </row>
    <row r="4" spans="2:5" s="129" customFormat="1" ht="17.25" customHeight="1" thickBot="1">
      <c r="B4" s="130"/>
      <c r="C4"/>
      <c r="D4"/>
      <c r="E4"/>
    </row>
    <row r="5" spans="2:9" s="131" customFormat="1" ht="24.75" customHeight="1">
      <c r="B5" s="503" t="s">
        <v>2842</v>
      </c>
      <c r="C5" s="504"/>
      <c r="D5" s="505" t="s">
        <v>2843</v>
      </c>
      <c r="E5" s="506"/>
      <c r="F5" s="132" t="s">
        <v>2844</v>
      </c>
      <c r="G5" s="132" t="s">
        <v>2845</v>
      </c>
      <c r="H5" s="489" t="s">
        <v>2846</v>
      </c>
      <c r="I5" s="489" t="s">
        <v>2847</v>
      </c>
    </row>
    <row r="6" spans="2:9" s="131" customFormat="1" ht="24.75" customHeight="1" thickBot="1">
      <c r="B6" s="133" t="s">
        <v>2848</v>
      </c>
      <c r="C6" s="134" t="s">
        <v>2849</v>
      </c>
      <c r="D6" s="133" t="s">
        <v>2850</v>
      </c>
      <c r="E6" s="135" t="s">
        <v>2851</v>
      </c>
      <c r="F6" s="136" t="s">
        <v>2852</v>
      </c>
      <c r="G6" s="136" t="s">
        <v>2852</v>
      </c>
      <c r="H6" s="491"/>
      <c r="I6" s="491"/>
    </row>
    <row r="7" spans="2:7" s="138" customFormat="1" ht="24.75" customHeight="1" thickBot="1">
      <c r="B7" s="139" t="s">
        <v>2853</v>
      </c>
      <c r="C7" s="137"/>
      <c r="D7" s="137"/>
      <c r="E7" s="137"/>
      <c r="F7" s="137"/>
      <c r="G7" s="137"/>
    </row>
    <row r="8" spans="2:9" ht="30" customHeight="1">
      <c r="B8" s="140" t="s">
        <v>2854</v>
      </c>
      <c r="C8" s="141" t="s">
        <v>2855</v>
      </c>
      <c r="D8" s="142">
        <v>59000</v>
      </c>
      <c r="E8" s="143">
        <v>19800</v>
      </c>
      <c r="F8" s="144">
        <v>320</v>
      </c>
      <c r="G8" s="144">
        <v>280</v>
      </c>
      <c r="H8" s="418">
        <f>D8/F8</f>
        <v>184.375</v>
      </c>
      <c r="I8" s="418">
        <f>D8/G8</f>
        <v>210.71428571428572</v>
      </c>
    </row>
    <row r="9" spans="2:9" ht="30" customHeight="1">
      <c r="B9" s="145" t="s">
        <v>2856</v>
      </c>
      <c r="C9" s="146" t="s">
        <v>2857</v>
      </c>
      <c r="D9" s="147">
        <v>36000</v>
      </c>
      <c r="E9" s="148">
        <v>12800</v>
      </c>
      <c r="F9" s="149">
        <v>260</v>
      </c>
      <c r="G9" s="149">
        <v>250</v>
      </c>
      <c r="H9" s="412">
        <f aca="true" t="shared" si="0" ref="H9:H39">D9/F9</f>
        <v>138.46153846153845</v>
      </c>
      <c r="I9" s="412">
        <f aca="true" t="shared" si="1" ref="I9:I39">D9/G9</f>
        <v>144</v>
      </c>
    </row>
    <row r="10" spans="2:9" ht="30" customHeight="1">
      <c r="B10" s="145" t="s">
        <v>2858</v>
      </c>
      <c r="C10" s="146" t="s">
        <v>2859</v>
      </c>
      <c r="D10" s="147">
        <v>14000</v>
      </c>
      <c r="E10" s="148">
        <v>5900</v>
      </c>
      <c r="F10" s="149">
        <v>210</v>
      </c>
      <c r="G10" s="149">
        <v>190</v>
      </c>
      <c r="H10" s="412">
        <f t="shared" si="0"/>
        <v>66.66666666666667</v>
      </c>
      <c r="I10" s="412">
        <f t="shared" si="1"/>
        <v>73.6842105263158</v>
      </c>
    </row>
    <row r="11" spans="2:9" ht="30" customHeight="1">
      <c r="B11" s="145" t="s">
        <v>2860</v>
      </c>
      <c r="C11" s="146" t="s">
        <v>2861</v>
      </c>
      <c r="D11" s="147">
        <v>13000</v>
      </c>
      <c r="E11" s="148">
        <v>5900</v>
      </c>
      <c r="F11" s="149">
        <v>160</v>
      </c>
      <c r="G11" s="149">
        <v>135</v>
      </c>
      <c r="H11" s="412">
        <f t="shared" si="0"/>
        <v>81.25</v>
      </c>
      <c r="I11" s="412">
        <f t="shared" si="1"/>
        <v>96.29629629629629</v>
      </c>
    </row>
    <row r="12" spans="2:9" ht="30" customHeight="1">
      <c r="B12" s="145" t="s">
        <v>2862</v>
      </c>
      <c r="C12" s="146" t="s">
        <v>2863</v>
      </c>
      <c r="D12" s="147">
        <v>59000</v>
      </c>
      <c r="E12" s="148">
        <v>37800</v>
      </c>
      <c r="F12" s="149">
        <v>380</v>
      </c>
      <c r="G12" s="149">
        <v>320</v>
      </c>
      <c r="H12" s="412">
        <f t="shared" si="0"/>
        <v>155.26315789473685</v>
      </c>
      <c r="I12" s="412">
        <f t="shared" si="1"/>
        <v>184.375</v>
      </c>
    </row>
    <row r="13" spans="2:9" ht="30" customHeight="1">
      <c r="B13" s="145" t="s">
        <v>2864</v>
      </c>
      <c r="C13" s="146" t="s">
        <v>2865</v>
      </c>
      <c r="D13" s="147">
        <v>20000</v>
      </c>
      <c r="E13" s="148">
        <v>3900</v>
      </c>
      <c r="F13" s="149">
        <v>170</v>
      </c>
      <c r="G13" s="149">
        <v>150</v>
      </c>
      <c r="H13" s="412">
        <f t="shared" si="0"/>
        <v>117.6470588235294</v>
      </c>
      <c r="I13" s="412">
        <f t="shared" si="1"/>
        <v>133.33333333333334</v>
      </c>
    </row>
    <row r="14" spans="2:9" ht="30" customHeight="1">
      <c r="B14" s="145" t="s">
        <v>2866</v>
      </c>
      <c r="C14" s="146" t="s">
        <v>2867</v>
      </c>
      <c r="D14" s="147">
        <v>12900</v>
      </c>
      <c r="E14" s="148">
        <v>2900</v>
      </c>
      <c r="F14" s="149">
        <v>130</v>
      </c>
      <c r="G14" s="149">
        <v>135</v>
      </c>
      <c r="H14" s="412">
        <f t="shared" si="0"/>
        <v>99.23076923076923</v>
      </c>
      <c r="I14" s="412">
        <f t="shared" si="1"/>
        <v>95.55555555555556</v>
      </c>
    </row>
    <row r="15" spans="2:9" ht="30" customHeight="1">
      <c r="B15" s="145" t="s">
        <v>64</v>
      </c>
      <c r="C15" s="146" t="s">
        <v>2868</v>
      </c>
      <c r="D15" s="147">
        <v>7900</v>
      </c>
      <c r="E15" s="148">
        <v>2900</v>
      </c>
      <c r="F15" s="149">
        <v>299</v>
      </c>
      <c r="G15" s="149">
        <v>299</v>
      </c>
      <c r="H15" s="412">
        <f t="shared" si="0"/>
        <v>26.421404682274247</v>
      </c>
      <c r="I15" s="412">
        <f t="shared" si="1"/>
        <v>26.421404682274247</v>
      </c>
    </row>
    <row r="16" spans="2:9" ht="30" customHeight="1">
      <c r="B16" s="145" t="s">
        <v>64</v>
      </c>
      <c r="C16" s="146" t="s">
        <v>2869</v>
      </c>
      <c r="D16" s="147">
        <v>13900</v>
      </c>
      <c r="E16" s="148">
        <v>3900</v>
      </c>
      <c r="F16" s="149">
        <v>230</v>
      </c>
      <c r="G16" s="149">
        <v>245</v>
      </c>
      <c r="H16" s="412">
        <f t="shared" si="0"/>
        <v>60.43478260869565</v>
      </c>
      <c r="I16" s="412">
        <f t="shared" si="1"/>
        <v>56.734693877551024</v>
      </c>
    </row>
    <row r="17" spans="2:9" ht="30" customHeight="1">
      <c r="B17" s="145" t="s">
        <v>72</v>
      </c>
      <c r="C17" s="146" t="s">
        <v>2870</v>
      </c>
      <c r="D17" s="147">
        <v>4900</v>
      </c>
      <c r="E17" s="148">
        <v>1480</v>
      </c>
      <c r="F17" s="149">
        <v>88</v>
      </c>
      <c r="G17" s="149">
        <v>90</v>
      </c>
      <c r="H17" s="412">
        <f t="shared" si="0"/>
        <v>55.68181818181818</v>
      </c>
      <c r="I17" s="412">
        <f t="shared" si="1"/>
        <v>54.44444444444444</v>
      </c>
    </row>
    <row r="18" spans="2:9" ht="30" customHeight="1">
      <c r="B18" s="145" t="s">
        <v>2871</v>
      </c>
      <c r="C18" s="146" t="s">
        <v>2872</v>
      </c>
      <c r="D18" s="147">
        <v>5900</v>
      </c>
      <c r="E18" s="148">
        <v>1900</v>
      </c>
      <c r="F18" s="149">
        <v>80</v>
      </c>
      <c r="G18" s="149">
        <v>85</v>
      </c>
      <c r="H18" s="412">
        <f t="shared" si="0"/>
        <v>73.75</v>
      </c>
      <c r="I18" s="412">
        <f t="shared" si="1"/>
        <v>69.41176470588235</v>
      </c>
    </row>
    <row r="19" spans="2:9" ht="30" customHeight="1">
      <c r="B19" s="145" t="s">
        <v>2873</v>
      </c>
      <c r="C19" s="146" t="s">
        <v>2874</v>
      </c>
      <c r="D19" s="147">
        <v>5900</v>
      </c>
      <c r="E19" s="148">
        <v>1000</v>
      </c>
      <c r="F19" s="149">
        <v>180</v>
      </c>
      <c r="G19" s="149">
        <v>160</v>
      </c>
      <c r="H19" s="412">
        <f t="shared" si="0"/>
        <v>32.77777777777778</v>
      </c>
      <c r="I19" s="412">
        <f t="shared" si="1"/>
        <v>36.875</v>
      </c>
    </row>
    <row r="20" spans="2:9" ht="30" customHeight="1">
      <c r="B20" s="145" t="s">
        <v>2873</v>
      </c>
      <c r="C20" s="146" t="s">
        <v>2875</v>
      </c>
      <c r="D20" s="147">
        <v>5900</v>
      </c>
      <c r="E20" s="148">
        <v>1000</v>
      </c>
      <c r="F20" s="150">
        <v>196</v>
      </c>
      <c r="G20" s="149">
        <v>185</v>
      </c>
      <c r="H20" s="412">
        <f t="shared" si="0"/>
        <v>30.102040816326532</v>
      </c>
      <c r="I20" s="412">
        <f t="shared" si="1"/>
        <v>31.89189189189189</v>
      </c>
    </row>
    <row r="21" spans="2:9" ht="30" customHeight="1">
      <c r="B21" s="145" t="s">
        <v>2876</v>
      </c>
      <c r="C21" s="146" t="s">
        <v>2877</v>
      </c>
      <c r="D21" s="147">
        <v>5900</v>
      </c>
      <c r="E21" s="148">
        <v>1000</v>
      </c>
      <c r="F21" s="150">
        <v>110</v>
      </c>
      <c r="G21" s="149">
        <v>110</v>
      </c>
      <c r="H21" s="412">
        <f t="shared" si="0"/>
        <v>53.63636363636363</v>
      </c>
      <c r="I21" s="412">
        <f t="shared" si="1"/>
        <v>53.63636363636363</v>
      </c>
    </row>
    <row r="22" spans="2:9" ht="30" customHeight="1">
      <c r="B22" s="145" t="s">
        <v>2876</v>
      </c>
      <c r="C22" s="146" t="s">
        <v>2878</v>
      </c>
      <c r="D22" s="151">
        <v>5900</v>
      </c>
      <c r="E22" s="148">
        <v>1000</v>
      </c>
      <c r="F22" s="152">
        <v>120</v>
      </c>
      <c r="G22" s="153">
        <v>130</v>
      </c>
      <c r="H22" s="412">
        <f t="shared" si="0"/>
        <v>49.166666666666664</v>
      </c>
      <c r="I22" s="412">
        <f t="shared" si="1"/>
        <v>45.38461538461539</v>
      </c>
    </row>
    <row r="23" spans="2:9" ht="30" customHeight="1">
      <c r="B23" s="145" t="s">
        <v>2879</v>
      </c>
      <c r="C23" s="146" t="s">
        <v>2880</v>
      </c>
      <c r="D23" s="151">
        <v>6900</v>
      </c>
      <c r="E23" s="148">
        <v>1900</v>
      </c>
      <c r="F23" s="153">
        <v>240</v>
      </c>
      <c r="G23" s="153">
        <v>210</v>
      </c>
      <c r="H23" s="412">
        <f t="shared" si="0"/>
        <v>28.75</v>
      </c>
      <c r="I23" s="412">
        <f t="shared" si="1"/>
        <v>32.857142857142854</v>
      </c>
    </row>
    <row r="24" spans="2:9" ht="30" customHeight="1">
      <c r="B24" s="145" t="s">
        <v>2881</v>
      </c>
      <c r="C24" s="146" t="s">
        <v>2882</v>
      </c>
      <c r="D24" s="151">
        <v>9900</v>
      </c>
      <c r="E24" s="148">
        <v>2900</v>
      </c>
      <c r="F24" s="153">
        <v>460</v>
      </c>
      <c r="G24" s="153">
        <v>490</v>
      </c>
      <c r="H24" s="412">
        <f t="shared" si="0"/>
        <v>21.52173913043478</v>
      </c>
      <c r="I24" s="412">
        <f t="shared" si="1"/>
        <v>20.20408163265306</v>
      </c>
    </row>
    <row r="25" spans="2:9" ht="30" customHeight="1">
      <c r="B25" s="145" t="s">
        <v>2883</v>
      </c>
      <c r="C25" s="146" t="s">
        <v>2882</v>
      </c>
      <c r="D25" s="151"/>
      <c r="E25" s="148">
        <v>2900</v>
      </c>
      <c r="F25" s="153">
        <v>396</v>
      </c>
      <c r="G25" s="153">
        <v>385</v>
      </c>
      <c r="H25" s="412">
        <f t="shared" si="0"/>
        <v>0</v>
      </c>
      <c r="I25" s="412">
        <f t="shared" si="1"/>
        <v>0</v>
      </c>
    </row>
    <row r="26" spans="2:9" ht="30" customHeight="1">
      <c r="B26" s="145" t="s">
        <v>2884</v>
      </c>
      <c r="C26" s="146" t="s">
        <v>2885</v>
      </c>
      <c r="D26" s="151">
        <v>6900</v>
      </c>
      <c r="E26" s="154">
        <v>1900</v>
      </c>
      <c r="F26" s="153">
        <v>200</v>
      </c>
      <c r="G26" s="153">
        <v>189</v>
      </c>
      <c r="H26" s="412">
        <f t="shared" si="0"/>
        <v>34.5</v>
      </c>
      <c r="I26" s="412">
        <f t="shared" si="1"/>
        <v>36.507936507936506</v>
      </c>
    </row>
    <row r="27" spans="2:9" ht="30" customHeight="1">
      <c r="B27" s="145" t="s">
        <v>2886</v>
      </c>
      <c r="C27" s="146" t="s">
        <v>2887</v>
      </c>
      <c r="D27" s="151">
        <v>5900</v>
      </c>
      <c r="E27" s="154">
        <v>1900</v>
      </c>
      <c r="F27" s="153">
        <v>166</v>
      </c>
      <c r="G27" s="153">
        <v>135</v>
      </c>
      <c r="H27" s="412">
        <f t="shared" si="0"/>
        <v>35.54216867469879</v>
      </c>
      <c r="I27" s="412">
        <f t="shared" si="1"/>
        <v>43.7037037037037</v>
      </c>
    </row>
    <row r="28" spans="2:9" ht="30" customHeight="1">
      <c r="B28" s="145" t="s">
        <v>2888</v>
      </c>
      <c r="C28" s="146" t="s">
        <v>2889</v>
      </c>
      <c r="D28" s="151">
        <v>2900</v>
      </c>
      <c r="E28" s="154">
        <v>1900</v>
      </c>
      <c r="F28" s="153">
        <v>68</v>
      </c>
      <c r="G28" s="153">
        <v>78</v>
      </c>
      <c r="H28" s="412">
        <f t="shared" si="0"/>
        <v>42.64705882352941</v>
      </c>
      <c r="I28" s="412">
        <f t="shared" si="1"/>
        <v>37.17948717948718</v>
      </c>
    </row>
    <row r="29" spans="2:9" ht="30" customHeight="1">
      <c r="B29" s="145" t="s">
        <v>2890</v>
      </c>
      <c r="C29" s="146" t="s">
        <v>2891</v>
      </c>
      <c r="D29" s="151">
        <v>1200</v>
      </c>
      <c r="E29" s="154">
        <v>550</v>
      </c>
      <c r="F29" s="153">
        <v>18</v>
      </c>
      <c r="G29" s="153">
        <v>17</v>
      </c>
      <c r="H29" s="412">
        <f t="shared" si="0"/>
        <v>66.66666666666667</v>
      </c>
      <c r="I29" s="412">
        <f t="shared" si="1"/>
        <v>70.58823529411765</v>
      </c>
    </row>
    <row r="30" spans="2:9" ht="30" customHeight="1">
      <c r="B30" s="145" t="s">
        <v>2890</v>
      </c>
      <c r="C30" s="146" t="s">
        <v>2892</v>
      </c>
      <c r="D30" s="151">
        <v>1000</v>
      </c>
      <c r="E30" s="154">
        <v>700</v>
      </c>
      <c r="F30" s="153">
        <v>45</v>
      </c>
      <c r="G30" s="153">
        <v>43</v>
      </c>
      <c r="H30" s="412">
        <f t="shared" si="0"/>
        <v>22.22222222222222</v>
      </c>
      <c r="I30" s="412">
        <f t="shared" si="1"/>
        <v>23.25581395348837</v>
      </c>
    </row>
    <row r="31" spans="2:9" ht="30" customHeight="1">
      <c r="B31" s="145" t="s">
        <v>125</v>
      </c>
      <c r="C31" s="146" t="s">
        <v>2893</v>
      </c>
      <c r="D31" s="151">
        <v>500</v>
      </c>
      <c r="E31" s="154">
        <v>600</v>
      </c>
      <c r="F31" s="153">
        <v>13.5</v>
      </c>
      <c r="G31" s="153">
        <v>13</v>
      </c>
      <c r="H31" s="412">
        <f t="shared" si="0"/>
        <v>37.03703703703704</v>
      </c>
      <c r="I31" s="412">
        <f t="shared" si="1"/>
        <v>38.46153846153846</v>
      </c>
    </row>
    <row r="32" spans="2:9" ht="30" customHeight="1">
      <c r="B32" s="145" t="s">
        <v>133</v>
      </c>
      <c r="C32" s="146" t="s">
        <v>2894</v>
      </c>
      <c r="D32" s="151">
        <v>4800</v>
      </c>
      <c r="E32" s="154">
        <v>1800</v>
      </c>
      <c r="F32" s="153">
        <v>180</v>
      </c>
      <c r="G32" s="153">
        <v>180</v>
      </c>
      <c r="H32" s="412">
        <f t="shared" si="0"/>
        <v>26.666666666666668</v>
      </c>
      <c r="I32" s="412">
        <f t="shared" si="1"/>
        <v>26.666666666666668</v>
      </c>
    </row>
    <row r="33" spans="2:9" ht="30" customHeight="1">
      <c r="B33" s="145" t="s">
        <v>136</v>
      </c>
      <c r="C33" s="146" t="s">
        <v>2895</v>
      </c>
      <c r="D33" s="151">
        <v>1500</v>
      </c>
      <c r="E33" s="154">
        <v>880</v>
      </c>
      <c r="F33" s="153">
        <v>12.5</v>
      </c>
      <c r="G33" s="153">
        <v>12</v>
      </c>
      <c r="H33" s="412">
        <f t="shared" si="0"/>
        <v>120</v>
      </c>
      <c r="I33" s="412">
        <f t="shared" si="1"/>
        <v>125</v>
      </c>
    </row>
    <row r="34" spans="2:9" ht="30" customHeight="1">
      <c r="B34" s="145" t="s">
        <v>138</v>
      </c>
      <c r="C34" s="146" t="s">
        <v>2896</v>
      </c>
      <c r="D34" s="151">
        <v>6800</v>
      </c>
      <c r="E34" s="154">
        <v>3000</v>
      </c>
      <c r="F34" s="153">
        <v>35</v>
      </c>
      <c r="G34" s="153">
        <v>40</v>
      </c>
      <c r="H34" s="412">
        <f t="shared" si="0"/>
        <v>194.28571428571428</v>
      </c>
      <c r="I34" s="412">
        <f t="shared" si="1"/>
        <v>170</v>
      </c>
    </row>
    <row r="35" spans="2:9" ht="30" customHeight="1">
      <c r="B35" s="145" t="s">
        <v>191</v>
      </c>
      <c r="C35" s="146" t="s">
        <v>192</v>
      </c>
      <c r="D35" s="151">
        <v>8000</v>
      </c>
      <c r="E35" s="154">
        <v>1900</v>
      </c>
      <c r="F35" s="153">
        <v>288</v>
      </c>
      <c r="G35" s="153">
        <v>222</v>
      </c>
      <c r="H35" s="412">
        <f t="shared" si="0"/>
        <v>27.77777777777778</v>
      </c>
      <c r="I35" s="412">
        <f t="shared" si="1"/>
        <v>36.03603603603604</v>
      </c>
    </row>
    <row r="36" spans="2:9" ht="30" customHeight="1">
      <c r="B36" s="145" t="s">
        <v>191</v>
      </c>
      <c r="C36" s="146" t="s">
        <v>198</v>
      </c>
      <c r="D36" s="151">
        <v>12000</v>
      </c>
      <c r="E36" s="154">
        <v>4900</v>
      </c>
      <c r="F36" s="153">
        <v>450</v>
      </c>
      <c r="G36" s="153">
        <v>414</v>
      </c>
      <c r="H36" s="412">
        <f t="shared" si="0"/>
        <v>26.666666666666668</v>
      </c>
      <c r="I36" s="412">
        <f t="shared" si="1"/>
        <v>28.985507246376812</v>
      </c>
    </row>
    <row r="37" spans="2:9" ht="30" customHeight="1">
      <c r="B37" s="145" t="s">
        <v>2897</v>
      </c>
      <c r="C37" s="146" t="s">
        <v>2898</v>
      </c>
      <c r="D37" s="151">
        <v>600</v>
      </c>
      <c r="E37" s="154">
        <v>500</v>
      </c>
      <c r="F37" s="153">
        <v>15</v>
      </c>
      <c r="G37" s="153">
        <v>15</v>
      </c>
      <c r="H37" s="412">
        <f t="shared" si="0"/>
        <v>40</v>
      </c>
      <c r="I37" s="412">
        <f t="shared" si="1"/>
        <v>40</v>
      </c>
    </row>
    <row r="38" spans="2:9" ht="30" customHeight="1">
      <c r="B38" s="145" t="s">
        <v>207</v>
      </c>
      <c r="C38" s="146" t="s">
        <v>2899</v>
      </c>
      <c r="D38" s="151">
        <v>500</v>
      </c>
      <c r="E38" s="154">
        <v>300</v>
      </c>
      <c r="F38" s="153">
        <v>32</v>
      </c>
      <c r="G38" s="153">
        <v>38</v>
      </c>
      <c r="H38" s="412">
        <f t="shared" si="0"/>
        <v>15.625</v>
      </c>
      <c r="I38" s="412">
        <f t="shared" si="1"/>
        <v>13.157894736842104</v>
      </c>
    </row>
    <row r="39" spans="2:9" ht="30" customHeight="1" thickBot="1">
      <c r="B39" s="155" t="s">
        <v>211</v>
      </c>
      <c r="C39" s="156" t="s">
        <v>2900</v>
      </c>
      <c r="D39" s="157">
        <v>800</v>
      </c>
      <c r="E39" s="158">
        <v>490</v>
      </c>
      <c r="F39" s="159">
        <v>8</v>
      </c>
      <c r="G39" s="159">
        <v>10</v>
      </c>
      <c r="H39" s="413">
        <f t="shared" si="0"/>
        <v>100</v>
      </c>
      <c r="I39" s="413">
        <f t="shared" si="1"/>
        <v>80</v>
      </c>
    </row>
    <row r="40" spans="2:3" s="127" customFormat="1" ht="30" customHeight="1" thickBot="1">
      <c r="B40" s="419" t="s">
        <v>2901</v>
      </c>
      <c r="C40" s="420"/>
    </row>
    <row r="41" spans="1:9" ht="30" customHeight="1">
      <c r="A41" s="455"/>
      <c r="B41" s="140" t="s">
        <v>218</v>
      </c>
      <c r="C41" s="141" t="s">
        <v>2902</v>
      </c>
      <c r="D41" s="441">
        <v>7000</v>
      </c>
      <c r="E41" s="442">
        <v>2900</v>
      </c>
      <c r="F41" s="441">
        <v>130</v>
      </c>
      <c r="G41" s="417">
        <v>173</v>
      </c>
      <c r="H41" s="418">
        <f>D41/F41</f>
        <v>53.84615384615385</v>
      </c>
      <c r="I41" s="418">
        <f>D41/G41</f>
        <v>40.46242774566474</v>
      </c>
    </row>
    <row r="42" spans="1:9" ht="30" customHeight="1">
      <c r="A42" s="455"/>
      <c r="B42" s="145" t="s">
        <v>2903</v>
      </c>
      <c r="C42" s="146" t="s">
        <v>2904</v>
      </c>
      <c r="D42" s="151">
        <v>10000</v>
      </c>
      <c r="E42" s="154">
        <v>9800</v>
      </c>
      <c r="F42" s="151">
        <v>315</v>
      </c>
      <c r="G42" s="153">
        <v>330</v>
      </c>
      <c r="H42" s="412">
        <f>D42/F42</f>
        <v>31.746031746031747</v>
      </c>
      <c r="I42" s="412">
        <f>D42/G42</f>
        <v>30.303030303030305</v>
      </c>
    </row>
    <row r="43" spans="1:9" ht="30" customHeight="1">
      <c r="A43" s="455"/>
      <c r="B43" s="145" t="s">
        <v>231</v>
      </c>
      <c r="C43" s="146" t="s">
        <v>2905</v>
      </c>
      <c r="D43" s="151">
        <v>12000</v>
      </c>
      <c r="E43" s="154">
        <v>5900</v>
      </c>
      <c r="F43" s="151">
        <v>360</v>
      </c>
      <c r="G43" s="153">
        <v>332</v>
      </c>
      <c r="H43" s="412">
        <f>D43/F43</f>
        <v>33.333333333333336</v>
      </c>
      <c r="I43" s="412">
        <f>D43/G43</f>
        <v>36.144578313253014</v>
      </c>
    </row>
    <row r="44" spans="1:9" ht="30" customHeight="1" thickBot="1">
      <c r="A44" s="455"/>
      <c r="B44" s="155" t="s">
        <v>237</v>
      </c>
      <c r="C44" s="156" t="s">
        <v>2906</v>
      </c>
      <c r="D44" s="157">
        <v>15000</v>
      </c>
      <c r="E44" s="158">
        <v>2900</v>
      </c>
      <c r="F44" s="157">
        <v>220</v>
      </c>
      <c r="G44" s="159">
        <v>230</v>
      </c>
      <c r="H44" s="413">
        <f>D44/F44</f>
        <v>68.18181818181819</v>
      </c>
      <c r="I44" s="413">
        <f>D44/G44</f>
        <v>65.21739130434783</v>
      </c>
    </row>
    <row r="45" spans="2:3" s="127" customFormat="1" ht="30" customHeight="1" thickBot="1">
      <c r="B45" s="421" t="s">
        <v>2907</v>
      </c>
      <c r="C45" s="420"/>
    </row>
    <row r="46" spans="1:9" ht="30" customHeight="1">
      <c r="A46" s="455"/>
      <c r="B46" s="140" t="s">
        <v>2908</v>
      </c>
      <c r="C46" s="141" t="s">
        <v>2909</v>
      </c>
      <c r="D46" s="441">
        <v>115000</v>
      </c>
      <c r="E46" s="442"/>
      <c r="F46" s="441">
        <v>3850</v>
      </c>
      <c r="G46" s="417">
        <v>3210</v>
      </c>
      <c r="H46" s="418">
        <f>D46/F46</f>
        <v>29.87012987012987</v>
      </c>
      <c r="I46" s="418">
        <f>D46/G46</f>
        <v>35.82554517133956</v>
      </c>
    </row>
    <row r="47" spans="1:9" ht="30" customHeight="1">
      <c r="A47" s="455"/>
      <c r="B47" s="145" t="s">
        <v>2910</v>
      </c>
      <c r="C47" s="146" t="s">
        <v>2911</v>
      </c>
      <c r="D47" s="151">
        <v>118000</v>
      </c>
      <c r="E47" s="154"/>
      <c r="F47" s="151">
        <v>5168</v>
      </c>
      <c r="G47" s="153">
        <v>5020</v>
      </c>
      <c r="H47" s="412">
        <f aca="true" t="shared" si="2" ref="H47:H53">D47/F47</f>
        <v>22.8328173374613</v>
      </c>
      <c r="I47" s="412">
        <f aca="true" t="shared" si="3" ref="I47:I53">D47/G47</f>
        <v>23.50597609561753</v>
      </c>
    </row>
    <row r="48" spans="1:9" ht="30" customHeight="1">
      <c r="A48" s="455"/>
      <c r="B48" s="145" t="s">
        <v>2912</v>
      </c>
      <c r="C48" s="146" t="s">
        <v>2913</v>
      </c>
      <c r="D48" s="151">
        <v>198000</v>
      </c>
      <c r="E48" s="154"/>
      <c r="F48" s="151">
        <v>2675</v>
      </c>
      <c r="G48" s="153">
        <v>2436</v>
      </c>
      <c r="H48" s="412">
        <f t="shared" si="2"/>
        <v>74.01869158878505</v>
      </c>
      <c r="I48" s="412">
        <f t="shared" si="3"/>
        <v>81.2807881773399</v>
      </c>
    </row>
    <row r="49" spans="1:9" ht="30" customHeight="1">
      <c r="A49" s="455"/>
      <c r="B49" s="145" t="s">
        <v>2914</v>
      </c>
      <c r="C49" s="146" t="s">
        <v>2915</v>
      </c>
      <c r="D49" s="151">
        <v>83000</v>
      </c>
      <c r="E49" s="154"/>
      <c r="F49" s="151">
        <v>1360</v>
      </c>
      <c r="G49" s="153">
        <v>1120</v>
      </c>
      <c r="H49" s="412">
        <f t="shared" si="2"/>
        <v>61.029411764705884</v>
      </c>
      <c r="I49" s="412">
        <f t="shared" si="3"/>
        <v>74.10714285714286</v>
      </c>
    </row>
    <row r="50" spans="1:9" ht="30" customHeight="1">
      <c r="A50" s="455"/>
      <c r="B50" s="145" t="s">
        <v>2916</v>
      </c>
      <c r="C50" s="146" t="s">
        <v>2917</v>
      </c>
      <c r="D50" s="151">
        <v>172000</v>
      </c>
      <c r="E50" s="154"/>
      <c r="F50" s="151">
        <v>1540</v>
      </c>
      <c r="G50" s="153">
        <v>1400</v>
      </c>
      <c r="H50" s="412">
        <f t="shared" si="2"/>
        <v>111.68831168831169</v>
      </c>
      <c r="I50" s="412">
        <f t="shared" si="3"/>
        <v>122.85714285714286</v>
      </c>
    </row>
    <row r="51" spans="1:9" ht="30" customHeight="1">
      <c r="A51" s="455"/>
      <c r="B51" s="145" t="s">
        <v>2266</v>
      </c>
      <c r="C51" s="146" t="s">
        <v>2918</v>
      </c>
      <c r="D51" s="151">
        <v>128000</v>
      </c>
      <c r="E51" s="154">
        <v>39800</v>
      </c>
      <c r="F51" s="151">
        <v>650</v>
      </c>
      <c r="G51" s="153">
        <v>600</v>
      </c>
      <c r="H51" s="412">
        <f t="shared" si="2"/>
        <v>196.92307692307693</v>
      </c>
      <c r="I51" s="412">
        <f t="shared" si="3"/>
        <v>213.33333333333334</v>
      </c>
    </row>
    <row r="52" spans="1:9" ht="30" customHeight="1">
      <c r="A52" s="455"/>
      <c r="B52" s="161" t="s">
        <v>2919</v>
      </c>
      <c r="C52" s="162" t="s">
        <v>2920</v>
      </c>
      <c r="D52" s="163"/>
      <c r="E52" s="164">
        <v>64600</v>
      </c>
      <c r="F52" s="163">
        <v>1490</v>
      </c>
      <c r="G52" s="152">
        <v>1490</v>
      </c>
      <c r="H52" s="412">
        <f t="shared" si="2"/>
        <v>0</v>
      </c>
      <c r="I52" s="412">
        <f t="shared" si="3"/>
        <v>0</v>
      </c>
    </row>
    <row r="53" spans="1:9" ht="30" customHeight="1" thickBot="1">
      <c r="A53" s="455"/>
      <c r="B53" s="155" t="s">
        <v>2921</v>
      </c>
      <c r="C53" s="156" t="s">
        <v>2922</v>
      </c>
      <c r="D53" s="157"/>
      <c r="E53" s="158">
        <v>17000</v>
      </c>
      <c r="F53" s="157">
        <v>800</v>
      </c>
      <c r="G53" s="159">
        <v>800</v>
      </c>
      <c r="H53" s="413">
        <f t="shared" si="2"/>
        <v>0</v>
      </c>
      <c r="I53" s="413">
        <f t="shared" si="3"/>
        <v>0</v>
      </c>
    </row>
    <row r="54" spans="2:3" s="127" customFormat="1" ht="30" customHeight="1" thickBot="1">
      <c r="B54" s="419" t="s">
        <v>2923</v>
      </c>
      <c r="C54" s="420"/>
    </row>
    <row r="55" spans="1:9" ht="30" customHeight="1">
      <c r="A55" s="455"/>
      <c r="B55" s="140" t="s">
        <v>1796</v>
      </c>
      <c r="C55" s="141" t="s">
        <v>1797</v>
      </c>
      <c r="D55" s="441">
        <v>130</v>
      </c>
      <c r="E55" s="442">
        <v>110</v>
      </c>
      <c r="F55" s="441">
        <v>6.8</v>
      </c>
      <c r="G55" s="417">
        <v>6.8</v>
      </c>
      <c r="H55" s="418">
        <f>D55/F55</f>
        <v>19.11764705882353</v>
      </c>
      <c r="I55" s="418">
        <f>D55/G55</f>
        <v>19.11764705882353</v>
      </c>
    </row>
    <row r="56" spans="1:9" ht="30" customHeight="1">
      <c r="A56" s="455"/>
      <c r="B56" s="145" t="s">
        <v>1811</v>
      </c>
      <c r="C56" s="146" t="s">
        <v>2924</v>
      </c>
      <c r="D56" s="151">
        <v>280</v>
      </c>
      <c r="E56" s="154">
        <v>200</v>
      </c>
      <c r="F56" s="151">
        <v>7.2</v>
      </c>
      <c r="G56" s="153">
        <v>7.2</v>
      </c>
      <c r="H56" s="412">
        <f aca="true" t="shared" si="4" ref="H56:H67">D56/F56</f>
        <v>38.888888888888886</v>
      </c>
      <c r="I56" s="412">
        <f aca="true" t="shared" si="5" ref="I56:I67">D56/G56</f>
        <v>38.888888888888886</v>
      </c>
    </row>
    <row r="57" spans="1:9" ht="30" customHeight="1">
      <c r="A57" s="455"/>
      <c r="B57" s="145" t="s">
        <v>1817</v>
      </c>
      <c r="C57" s="146" t="s">
        <v>1818</v>
      </c>
      <c r="D57" s="151">
        <v>12000</v>
      </c>
      <c r="E57" s="154">
        <v>298</v>
      </c>
      <c r="F57" s="151">
        <v>42</v>
      </c>
      <c r="G57" s="153">
        <v>42</v>
      </c>
      <c r="H57" s="412">
        <f t="shared" si="4"/>
        <v>285.7142857142857</v>
      </c>
      <c r="I57" s="412">
        <f t="shared" si="5"/>
        <v>285.7142857142857</v>
      </c>
    </row>
    <row r="58" spans="1:9" ht="30" customHeight="1">
      <c r="A58" s="455"/>
      <c r="B58" s="165" t="s">
        <v>2925</v>
      </c>
      <c r="C58" s="166" t="s">
        <v>2926</v>
      </c>
      <c r="D58" s="151">
        <v>130</v>
      </c>
      <c r="E58" s="154"/>
      <c r="F58" s="151">
        <v>1.5</v>
      </c>
      <c r="G58" s="153">
        <v>1.2</v>
      </c>
      <c r="H58" s="412">
        <f t="shared" si="4"/>
        <v>86.66666666666667</v>
      </c>
      <c r="I58" s="412">
        <f t="shared" si="5"/>
        <v>108.33333333333334</v>
      </c>
    </row>
    <row r="59" spans="1:9" ht="30" customHeight="1">
      <c r="A59" s="455"/>
      <c r="B59" s="165" t="s">
        <v>2927</v>
      </c>
      <c r="C59" s="166" t="s">
        <v>2928</v>
      </c>
      <c r="D59" s="151">
        <v>300</v>
      </c>
      <c r="E59" s="154"/>
      <c r="F59" s="151">
        <v>5.8</v>
      </c>
      <c r="G59" s="153">
        <v>5.8</v>
      </c>
      <c r="H59" s="412">
        <f t="shared" si="4"/>
        <v>51.724137931034484</v>
      </c>
      <c r="I59" s="412">
        <f t="shared" si="5"/>
        <v>51.724137931034484</v>
      </c>
    </row>
    <row r="60" spans="1:9" ht="30" customHeight="1">
      <c r="A60" s="455"/>
      <c r="B60" s="165" t="s">
        <v>2929</v>
      </c>
      <c r="C60" s="166" t="s">
        <v>2930</v>
      </c>
      <c r="D60" s="151">
        <v>552</v>
      </c>
      <c r="E60" s="154"/>
      <c r="F60" s="151">
        <v>19.8</v>
      </c>
      <c r="G60" s="153">
        <v>19.8</v>
      </c>
      <c r="H60" s="412">
        <f t="shared" si="4"/>
        <v>27.87878787878788</v>
      </c>
      <c r="I60" s="412">
        <f t="shared" si="5"/>
        <v>27.87878787878788</v>
      </c>
    </row>
    <row r="61" spans="1:9" ht="30" customHeight="1">
      <c r="A61" s="455"/>
      <c r="B61" s="165" t="s">
        <v>2931</v>
      </c>
      <c r="C61" s="166" t="s">
        <v>2932</v>
      </c>
      <c r="D61" s="151">
        <v>2850</v>
      </c>
      <c r="E61" s="154"/>
      <c r="F61" s="151">
        <v>38</v>
      </c>
      <c r="G61" s="153">
        <v>38</v>
      </c>
      <c r="H61" s="412">
        <f t="shared" si="4"/>
        <v>75</v>
      </c>
      <c r="I61" s="412">
        <f t="shared" si="5"/>
        <v>75</v>
      </c>
    </row>
    <row r="62" spans="1:9" ht="30" customHeight="1">
      <c r="A62" s="455"/>
      <c r="B62" s="165" t="s">
        <v>2933</v>
      </c>
      <c r="C62" s="166" t="s">
        <v>2932</v>
      </c>
      <c r="D62" s="151">
        <v>2800</v>
      </c>
      <c r="E62" s="154"/>
      <c r="F62" s="151">
        <v>38</v>
      </c>
      <c r="G62" s="153">
        <v>38</v>
      </c>
      <c r="H62" s="412">
        <f t="shared" si="4"/>
        <v>73.6842105263158</v>
      </c>
      <c r="I62" s="412">
        <f t="shared" si="5"/>
        <v>73.6842105263158</v>
      </c>
    </row>
    <row r="63" spans="1:9" ht="30" customHeight="1">
      <c r="A63" s="455"/>
      <c r="B63" s="145" t="s">
        <v>2934</v>
      </c>
      <c r="C63" s="146" t="s">
        <v>2935</v>
      </c>
      <c r="D63" s="151">
        <v>1520</v>
      </c>
      <c r="E63" s="154"/>
      <c r="F63" s="151">
        <v>18</v>
      </c>
      <c r="G63" s="153">
        <v>18</v>
      </c>
      <c r="H63" s="412">
        <f t="shared" si="4"/>
        <v>84.44444444444444</v>
      </c>
      <c r="I63" s="412">
        <f t="shared" si="5"/>
        <v>84.44444444444444</v>
      </c>
    </row>
    <row r="64" spans="1:9" ht="30" customHeight="1">
      <c r="A64" s="455"/>
      <c r="B64" s="145" t="s">
        <v>2934</v>
      </c>
      <c r="C64" s="146" t="s">
        <v>2936</v>
      </c>
      <c r="D64" s="151">
        <v>1450</v>
      </c>
      <c r="E64" s="154"/>
      <c r="F64" s="151">
        <v>25</v>
      </c>
      <c r="G64" s="153">
        <v>25</v>
      </c>
      <c r="H64" s="412">
        <f t="shared" si="4"/>
        <v>58</v>
      </c>
      <c r="I64" s="412">
        <f t="shared" si="5"/>
        <v>58</v>
      </c>
    </row>
    <row r="65" spans="1:9" ht="30" customHeight="1">
      <c r="A65" s="455"/>
      <c r="B65" s="161" t="s">
        <v>1779</v>
      </c>
      <c r="C65" s="162" t="s">
        <v>2937</v>
      </c>
      <c r="D65" s="163">
        <v>100</v>
      </c>
      <c r="E65" s="164">
        <v>90</v>
      </c>
      <c r="F65" s="163">
        <v>3.5</v>
      </c>
      <c r="G65" s="152">
        <v>3.5</v>
      </c>
      <c r="H65" s="412">
        <f t="shared" si="4"/>
        <v>28.571428571428573</v>
      </c>
      <c r="I65" s="412">
        <f t="shared" si="5"/>
        <v>28.571428571428573</v>
      </c>
    </row>
    <row r="66" spans="1:9" ht="30" customHeight="1">
      <c r="A66" s="455"/>
      <c r="B66" s="145" t="s">
        <v>2938</v>
      </c>
      <c r="C66" s="146" t="s">
        <v>2939</v>
      </c>
      <c r="D66" s="151">
        <v>100</v>
      </c>
      <c r="E66" s="154">
        <v>90</v>
      </c>
      <c r="F66" s="151">
        <v>8</v>
      </c>
      <c r="G66" s="153">
        <v>7</v>
      </c>
      <c r="H66" s="412">
        <f t="shared" si="4"/>
        <v>12.5</v>
      </c>
      <c r="I66" s="412">
        <f t="shared" si="5"/>
        <v>14.285714285714286</v>
      </c>
    </row>
    <row r="67" spans="1:9" ht="30" customHeight="1" thickBot="1">
      <c r="A67" s="455"/>
      <c r="B67" s="155" t="s">
        <v>1794</v>
      </c>
      <c r="C67" s="156" t="s">
        <v>2940</v>
      </c>
      <c r="D67" s="157">
        <v>100</v>
      </c>
      <c r="E67" s="158">
        <v>90</v>
      </c>
      <c r="F67" s="157">
        <v>6</v>
      </c>
      <c r="G67" s="159">
        <v>6</v>
      </c>
      <c r="H67" s="413">
        <f t="shared" si="4"/>
        <v>16.666666666666668</v>
      </c>
      <c r="I67" s="413">
        <f t="shared" si="5"/>
        <v>16.666666666666668</v>
      </c>
    </row>
    <row r="68" spans="2:3" s="127" customFormat="1" ht="30" customHeight="1" thickBot="1">
      <c r="B68" s="502" t="s">
        <v>2941</v>
      </c>
      <c r="C68" s="502"/>
    </row>
    <row r="69" spans="1:9" ht="30" customHeight="1">
      <c r="A69" s="455"/>
      <c r="B69" s="140" t="s">
        <v>2942</v>
      </c>
      <c r="C69" s="141" t="s">
        <v>2943</v>
      </c>
      <c r="D69" s="441"/>
      <c r="E69" s="442">
        <v>29800</v>
      </c>
      <c r="F69" s="441">
        <v>2790</v>
      </c>
      <c r="G69" s="417">
        <v>2860</v>
      </c>
      <c r="H69" s="418">
        <f>D69/F69</f>
        <v>0</v>
      </c>
      <c r="I69" s="418">
        <f>D69/G69</f>
        <v>0</v>
      </c>
    </row>
    <row r="70" spans="1:9" ht="30" customHeight="1">
      <c r="A70" s="455"/>
      <c r="B70" s="161" t="s">
        <v>2944</v>
      </c>
      <c r="C70" s="162" t="s">
        <v>2945</v>
      </c>
      <c r="D70" s="163"/>
      <c r="E70" s="164">
        <v>39800</v>
      </c>
      <c r="F70" s="163">
        <v>4100</v>
      </c>
      <c r="G70" s="152">
        <v>4200</v>
      </c>
      <c r="H70" s="412">
        <f aca="true" t="shared" si="6" ref="H70:H82">D70/F70</f>
        <v>0</v>
      </c>
      <c r="I70" s="412">
        <f aca="true" t="shared" si="7" ref="I70:I82">D70/G70</f>
        <v>0</v>
      </c>
    </row>
    <row r="71" spans="1:9" ht="30" customHeight="1">
      <c r="A71" s="455"/>
      <c r="B71" s="161" t="s">
        <v>2946</v>
      </c>
      <c r="C71" s="162" t="s">
        <v>2947</v>
      </c>
      <c r="D71" s="163"/>
      <c r="E71" s="164">
        <v>19800</v>
      </c>
      <c r="F71" s="163">
        <v>1420</v>
      </c>
      <c r="G71" s="152">
        <v>1420</v>
      </c>
      <c r="H71" s="412">
        <f t="shared" si="6"/>
        <v>0</v>
      </c>
      <c r="I71" s="412">
        <f t="shared" si="7"/>
        <v>0</v>
      </c>
    </row>
    <row r="72" spans="1:9" ht="30" customHeight="1" thickBot="1">
      <c r="A72" s="455"/>
      <c r="B72" s="155" t="s">
        <v>2948</v>
      </c>
      <c r="C72" s="156" t="s">
        <v>2949</v>
      </c>
      <c r="D72" s="157"/>
      <c r="E72" s="158">
        <v>148000</v>
      </c>
      <c r="F72" s="157">
        <v>2380</v>
      </c>
      <c r="G72" s="159">
        <v>2380</v>
      </c>
      <c r="H72" s="413">
        <f t="shared" si="6"/>
        <v>0</v>
      </c>
      <c r="I72" s="413">
        <f t="shared" si="7"/>
        <v>0</v>
      </c>
    </row>
    <row r="73" spans="1:9" ht="30" customHeight="1">
      <c r="A73" s="455"/>
      <c r="B73" s="161" t="s">
        <v>2950</v>
      </c>
      <c r="C73" s="162" t="s">
        <v>2951</v>
      </c>
      <c r="D73" s="163"/>
      <c r="E73" s="164">
        <v>34800</v>
      </c>
      <c r="F73" s="163">
        <v>2980</v>
      </c>
      <c r="G73" s="152">
        <v>2980</v>
      </c>
      <c r="H73" s="414">
        <f t="shared" si="6"/>
        <v>0</v>
      </c>
      <c r="I73" s="414">
        <f t="shared" si="7"/>
        <v>0</v>
      </c>
    </row>
    <row r="74" spans="1:9" ht="30" customHeight="1">
      <c r="A74" s="455"/>
      <c r="B74" s="145" t="s">
        <v>2952</v>
      </c>
      <c r="C74" s="146" t="s">
        <v>2953</v>
      </c>
      <c r="D74" s="151"/>
      <c r="E74" s="154">
        <v>57800</v>
      </c>
      <c r="F74" s="151">
        <v>3900</v>
      </c>
      <c r="G74" s="153">
        <v>3990</v>
      </c>
      <c r="H74" s="412">
        <f t="shared" si="6"/>
        <v>0</v>
      </c>
      <c r="I74" s="412">
        <f t="shared" si="7"/>
        <v>0</v>
      </c>
    </row>
    <row r="75" spans="1:9" ht="30" customHeight="1">
      <c r="A75" s="455"/>
      <c r="B75" s="145" t="s">
        <v>2954</v>
      </c>
      <c r="C75" s="146" t="s">
        <v>2955</v>
      </c>
      <c r="D75" s="151">
        <v>10000</v>
      </c>
      <c r="E75" s="154"/>
      <c r="F75" s="151">
        <v>434</v>
      </c>
      <c r="G75" s="153">
        <v>434</v>
      </c>
      <c r="H75" s="412">
        <f t="shared" si="6"/>
        <v>23.04147465437788</v>
      </c>
      <c r="I75" s="412">
        <f t="shared" si="7"/>
        <v>23.04147465437788</v>
      </c>
    </row>
    <row r="76" spans="1:9" ht="30" customHeight="1">
      <c r="A76" s="455"/>
      <c r="B76" s="145" t="s">
        <v>2956</v>
      </c>
      <c r="C76" s="146" t="s">
        <v>2957</v>
      </c>
      <c r="D76" s="151">
        <v>25000</v>
      </c>
      <c r="E76" s="154">
        <v>24000</v>
      </c>
      <c r="F76" s="151">
        <v>750</v>
      </c>
      <c r="G76" s="153">
        <v>750</v>
      </c>
      <c r="H76" s="412">
        <f t="shared" si="6"/>
        <v>33.333333333333336</v>
      </c>
      <c r="I76" s="412">
        <f t="shared" si="7"/>
        <v>33.333333333333336</v>
      </c>
    </row>
    <row r="77" spans="1:9" ht="30" customHeight="1">
      <c r="A77" s="455"/>
      <c r="B77" s="145" t="s">
        <v>2958</v>
      </c>
      <c r="C77" s="146" t="s">
        <v>2959</v>
      </c>
      <c r="D77" s="151">
        <v>5000</v>
      </c>
      <c r="E77" s="154">
        <v>3980</v>
      </c>
      <c r="F77" s="151">
        <v>89</v>
      </c>
      <c r="G77" s="153">
        <v>89</v>
      </c>
      <c r="H77" s="412">
        <f t="shared" si="6"/>
        <v>56.17977528089887</v>
      </c>
      <c r="I77" s="412">
        <f t="shared" si="7"/>
        <v>56.17977528089887</v>
      </c>
    </row>
    <row r="78" spans="1:9" ht="30" customHeight="1">
      <c r="A78" s="455"/>
      <c r="B78" s="145" t="s">
        <v>307</v>
      </c>
      <c r="C78" s="146" t="s">
        <v>2960</v>
      </c>
      <c r="D78" s="151">
        <v>28000</v>
      </c>
      <c r="E78" s="154">
        <v>28000</v>
      </c>
      <c r="F78" s="151">
        <v>1200</v>
      </c>
      <c r="G78" s="153">
        <v>1200</v>
      </c>
      <c r="H78" s="412">
        <f t="shared" si="6"/>
        <v>23.333333333333332</v>
      </c>
      <c r="I78" s="412">
        <f t="shared" si="7"/>
        <v>23.333333333333332</v>
      </c>
    </row>
    <row r="79" spans="1:9" ht="30" customHeight="1">
      <c r="A79" s="455"/>
      <c r="B79" s="145" t="s">
        <v>324</v>
      </c>
      <c r="C79" s="146" t="s">
        <v>2961</v>
      </c>
      <c r="D79" s="151">
        <v>30000</v>
      </c>
      <c r="E79" s="154"/>
      <c r="F79" s="151">
        <v>138</v>
      </c>
      <c r="G79" s="153">
        <v>138</v>
      </c>
      <c r="H79" s="412">
        <f t="shared" si="6"/>
        <v>217.3913043478261</v>
      </c>
      <c r="I79" s="412">
        <f t="shared" si="7"/>
        <v>217.3913043478261</v>
      </c>
    </row>
    <row r="80" spans="1:9" ht="45" customHeight="1">
      <c r="A80" s="455"/>
      <c r="B80" s="145" t="s">
        <v>2962</v>
      </c>
      <c r="C80" s="146" t="s">
        <v>2963</v>
      </c>
      <c r="D80" s="151"/>
      <c r="E80" s="154"/>
      <c r="F80" s="151">
        <v>1170</v>
      </c>
      <c r="G80" s="153">
        <v>1170</v>
      </c>
      <c r="H80" s="412">
        <f t="shared" si="6"/>
        <v>0</v>
      </c>
      <c r="I80" s="412">
        <f t="shared" si="7"/>
        <v>0</v>
      </c>
    </row>
    <row r="81" spans="1:9" ht="45" customHeight="1">
      <c r="A81" s="455"/>
      <c r="B81" s="145" t="s">
        <v>2964</v>
      </c>
      <c r="C81" s="146" t="s">
        <v>2965</v>
      </c>
      <c r="D81" s="151"/>
      <c r="E81" s="154">
        <v>54800</v>
      </c>
      <c r="F81" s="151">
        <v>3280</v>
      </c>
      <c r="G81" s="153">
        <v>3280</v>
      </c>
      <c r="H81" s="412">
        <f t="shared" si="6"/>
        <v>0</v>
      </c>
      <c r="I81" s="412">
        <f t="shared" si="7"/>
        <v>0</v>
      </c>
    </row>
    <row r="82" spans="1:9" ht="30" customHeight="1" thickBot="1">
      <c r="A82" s="455"/>
      <c r="B82" s="155" t="s">
        <v>1748</v>
      </c>
      <c r="C82" s="156" t="s">
        <v>2966</v>
      </c>
      <c r="D82" s="157"/>
      <c r="E82" s="158">
        <v>126800</v>
      </c>
      <c r="F82" s="157">
        <v>13000</v>
      </c>
      <c r="G82" s="159">
        <v>13000</v>
      </c>
      <c r="H82" s="413">
        <f t="shared" si="6"/>
        <v>0</v>
      </c>
      <c r="I82" s="413">
        <f t="shared" si="7"/>
        <v>0</v>
      </c>
    </row>
    <row r="83" s="127" customFormat="1" ht="30" customHeight="1" thickBot="1">
      <c r="B83" s="422" t="s">
        <v>2967</v>
      </c>
    </row>
    <row r="84" spans="1:9" ht="30" customHeight="1">
      <c r="A84" s="455"/>
      <c r="B84" s="443" t="s">
        <v>2968</v>
      </c>
      <c r="C84" s="444" t="s">
        <v>2969</v>
      </c>
      <c r="D84" s="441"/>
      <c r="E84" s="442">
        <v>120</v>
      </c>
      <c r="F84" s="441">
        <v>60</v>
      </c>
      <c r="G84" s="417">
        <v>50</v>
      </c>
      <c r="H84" s="418">
        <f>D84/F84</f>
        <v>0</v>
      </c>
      <c r="I84" s="418">
        <f>D84/G84</f>
        <v>0</v>
      </c>
    </row>
    <row r="85" spans="1:9" ht="30" customHeight="1">
      <c r="A85" s="455"/>
      <c r="B85" s="165" t="s">
        <v>2970</v>
      </c>
      <c r="C85" s="167" t="s">
        <v>2971</v>
      </c>
      <c r="D85" s="151"/>
      <c r="E85" s="154">
        <v>170</v>
      </c>
      <c r="F85" s="151">
        <v>15</v>
      </c>
      <c r="G85" s="153">
        <v>10</v>
      </c>
      <c r="H85" s="412">
        <f>D85/F85</f>
        <v>0</v>
      </c>
      <c r="I85" s="412">
        <f>D85/G85</f>
        <v>0</v>
      </c>
    </row>
    <row r="86" spans="1:9" ht="30" customHeight="1">
      <c r="A86" s="455"/>
      <c r="B86" s="165" t="s">
        <v>2972</v>
      </c>
      <c r="C86" s="167" t="s">
        <v>2973</v>
      </c>
      <c r="D86" s="151"/>
      <c r="E86" s="154">
        <v>32700</v>
      </c>
      <c r="F86" s="151">
        <v>3990</v>
      </c>
      <c r="G86" s="153">
        <v>3990</v>
      </c>
      <c r="H86" s="412">
        <f>D86/F86</f>
        <v>0</v>
      </c>
      <c r="I86" s="412">
        <f>D86/G86</f>
        <v>0</v>
      </c>
    </row>
    <row r="87" spans="1:9" ht="30" customHeight="1" thickBot="1">
      <c r="A87" s="455"/>
      <c r="B87" s="168" t="s">
        <v>2972</v>
      </c>
      <c r="C87" s="169" t="s">
        <v>2974</v>
      </c>
      <c r="D87" s="157"/>
      <c r="E87" s="158" t="s">
        <v>2975</v>
      </c>
      <c r="F87" s="157">
        <v>1800</v>
      </c>
      <c r="G87" s="159">
        <v>1800</v>
      </c>
      <c r="H87" s="413">
        <f>D87/F87</f>
        <v>0</v>
      </c>
      <c r="I87" s="413">
        <f>D87/G87</f>
        <v>0</v>
      </c>
    </row>
    <row r="88" spans="2:3" s="127" customFormat="1" ht="30" customHeight="1" thickBot="1">
      <c r="B88" s="422" t="s">
        <v>2976</v>
      </c>
      <c r="C88" s="423"/>
    </row>
    <row r="89" spans="1:9" ht="30" customHeight="1">
      <c r="A89" s="455"/>
      <c r="B89" s="140" t="s">
        <v>1824</v>
      </c>
      <c r="C89" s="141" t="s">
        <v>1825</v>
      </c>
      <c r="D89" s="441"/>
      <c r="E89" s="442">
        <v>1980</v>
      </c>
      <c r="F89" s="441">
        <v>90</v>
      </c>
      <c r="G89" s="417">
        <v>85</v>
      </c>
      <c r="H89" s="418">
        <f aca="true" t="shared" si="8" ref="H89:H94">D89/F89</f>
        <v>0</v>
      </c>
      <c r="I89" s="418">
        <f aca="true" t="shared" si="9" ref="I89:I94">D89/G89</f>
        <v>0</v>
      </c>
    </row>
    <row r="90" spans="1:9" ht="30" customHeight="1">
      <c r="A90" s="455"/>
      <c r="B90" s="145" t="s">
        <v>1832</v>
      </c>
      <c r="C90" s="146" t="s">
        <v>2977</v>
      </c>
      <c r="D90" s="151"/>
      <c r="E90" s="154">
        <v>9800</v>
      </c>
      <c r="F90" s="151">
        <v>439</v>
      </c>
      <c r="G90" s="153">
        <v>410</v>
      </c>
      <c r="H90" s="412">
        <f t="shared" si="8"/>
        <v>0</v>
      </c>
      <c r="I90" s="412">
        <f t="shared" si="9"/>
        <v>0</v>
      </c>
    </row>
    <row r="91" spans="1:9" ht="30" customHeight="1">
      <c r="A91" s="455"/>
      <c r="B91" s="145" t="s">
        <v>2978</v>
      </c>
      <c r="C91" s="146" t="s">
        <v>2979</v>
      </c>
      <c r="D91" s="151"/>
      <c r="E91" s="154">
        <v>1500</v>
      </c>
      <c r="F91" s="151">
        <v>108</v>
      </c>
      <c r="G91" s="153">
        <v>95</v>
      </c>
      <c r="H91" s="412">
        <f t="shared" si="8"/>
        <v>0</v>
      </c>
      <c r="I91" s="412">
        <f t="shared" si="9"/>
        <v>0</v>
      </c>
    </row>
    <row r="92" spans="1:9" ht="30" customHeight="1">
      <c r="A92" s="455"/>
      <c r="B92" s="145" t="s">
        <v>1835</v>
      </c>
      <c r="C92" s="146" t="s">
        <v>1836</v>
      </c>
      <c r="D92" s="151"/>
      <c r="E92" s="154">
        <v>32000</v>
      </c>
      <c r="F92" s="151">
        <v>610</v>
      </c>
      <c r="G92" s="153">
        <v>870</v>
      </c>
      <c r="H92" s="412">
        <f t="shared" si="8"/>
        <v>0</v>
      </c>
      <c r="I92" s="412">
        <f t="shared" si="9"/>
        <v>0</v>
      </c>
    </row>
    <row r="93" spans="1:9" ht="30" customHeight="1">
      <c r="A93" s="455"/>
      <c r="B93" s="161" t="s">
        <v>2040</v>
      </c>
      <c r="C93" s="162" t="s">
        <v>2980</v>
      </c>
      <c r="D93" s="163">
        <v>7000</v>
      </c>
      <c r="E93" s="164">
        <v>1900</v>
      </c>
      <c r="F93" s="163">
        <v>98</v>
      </c>
      <c r="G93" s="152">
        <v>86</v>
      </c>
      <c r="H93" s="412">
        <f t="shared" si="8"/>
        <v>71.42857142857143</v>
      </c>
      <c r="I93" s="412">
        <f t="shared" si="9"/>
        <v>81.3953488372093</v>
      </c>
    </row>
    <row r="94" spans="1:9" ht="30" customHeight="1" thickBot="1">
      <c r="A94" s="455"/>
      <c r="B94" s="155" t="s">
        <v>2052</v>
      </c>
      <c r="C94" s="156" t="s">
        <v>2981</v>
      </c>
      <c r="D94" s="157">
        <v>60000</v>
      </c>
      <c r="E94" s="158">
        <v>39800</v>
      </c>
      <c r="F94" s="157">
        <v>786</v>
      </c>
      <c r="G94" s="159">
        <v>770</v>
      </c>
      <c r="H94" s="413">
        <f t="shared" si="8"/>
        <v>76.33587786259542</v>
      </c>
      <c r="I94" s="413">
        <f t="shared" si="9"/>
        <v>77.92207792207792</v>
      </c>
    </row>
    <row r="95" spans="2:3" s="127" customFormat="1" ht="30" customHeight="1" thickBot="1">
      <c r="B95" s="419" t="s">
        <v>2982</v>
      </c>
      <c r="C95" s="420"/>
    </row>
    <row r="96" spans="1:9" ht="30" customHeight="1">
      <c r="A96" s="455"/>
      <c r="B96" s="439" t="s">
        <v>2983</v>
      </c>
      <c r="C96" s="440" t="s">
        <v>2984</v>
      </c>
      <c r="D96" s="441"/>
      <c r="E96" s="442">
        <v>11.3</v>
      </c>
      <c r="F96" s="441">
        <v>0.4</v>
      </c>
      <c r="G96" s="417">
        <v>0.61</v>
      </c>
      <c r="H96" s="418">
        <f>D96/F96</f>
        <v>0</v>
      </c>
      <c r="I96" s="418">
        <f>D96/G96</f>
        <v>0</v>
      </c>
    </row>
    <row r="97" spans="1:9" ht="30" customHeight="1">
      <c r="A97" s="455"/>
      <c r="B97" s="172" t="s">
        <v>2985</v>
      </c>
      <c r="C97" s="173" t="s">
        <v>2986</v>
      </c>
      <c r="D97" s="151"/>
      <c r="E97" s="154">
        <v>3000</v>
      </c>
      <c r="F97" s="151">
        <v>22</v>
      </c>
      <c r="G97" s="153">
        <v>30.08</v>
      </c>
      <c r="H97" s="412">
        <f>D97/F97</f>
        <v>0</v>
      </c>
      <c r="I97" s="412">
        <f>D97/G97</f>
        <v>0</v>
      </c>
    </row>
    <row r="98" spans="1:9" ht="30" customHeight="1">
      <c r="A98" s="455"/>
      <c r="B98" s="170" t="s">
        <v>2987</v>
      </c>
      <c r="C98" s="171" t="s">
        <v>2988</v>
      </c>
      <c r="D98" s="163"/>
      <c r="E98" s="164">
        <v>35</v>
      </c>
      <c r="F98" s="163">
        <v>1.56</v>
      </c>
      <c r="G98" s="152">
        <v>1.92</v>
      </c>
      <c r="H98" s="412">
        <f>D98/F98</f>
        <v>0</v>
      </c>
      <c r="I98" s="412">
        <f>D98/G98</f>
        <v>0</v>
      </c>
    </row>
    <row r="99" spans="1:9" ht="30" customHeight="1">
      <c r="A99" s="455"/>
      <c r="B99" s="172" t="s">
        <v>2989</v>
      </c>
      <c r="C99" s="173" t="s">
        <v>2990</v>
      </c>
      <c r="D99" s="151"/>
      <c r="E99" s="154">
        <v>107.1</v>
      </c>
      <c r="F99" s="151">
        <v>2.96</v>
      </c>
      <c r="G99" s="153">
        <v>2.96</v>
      </c>
      <c r="H99" s="412">
        <f>D99/F99</f>
        <v>0</v>
      </c>
      <c r="I99" s="412">
        <f>D99/G99</f>
        <v>0</v>
      </c>
    </row>
    <row r="100" spans="1:9" ht="30" customHeight="1" thickBot="1">
      <c r="A100" s="455"/>
      <c r="B100" s="174" t="s">
        <v>2991</v>
      </c>
      <c r="C100" s="175" t="s">
        <v>2992</v>
      </c>
      <c r="D100" s="157"/>
      <c r="E100" s="158">
        <v>85.55</v>
      </c>
      <c r="F100" s="157">
        <v>2.96</v>
      </c>
      <c r="G100" s="159">
        <v>2.96</v>
      </c>
      <c r="H100" s="413">
        <f>D100/F100</f>
        <v>0</v>
      </c>
      <c r="I100" s="413">
        <f>D100/G100</f>
        <v>0</v>
      </c>
    </row>
    <row r="101" spans="2:3" s="127" customFormat="1" ht="30" customHeight="1" thickBot="1">
      <c r="B101" s="424" t="s">
        <v>2993</v>
      </c>
      <c r="C101" s="425"/>
    </row>
    <row r="102" spans="1:9" ht="30" customHeight="1">
      <c r="A102" s="455"/>
      <c r="B102" s="428" t="s">
        <v>2994</v>
      </c>
      <c r="C102" s="429" t="s">
        <v>2995</v>
      </c>
      <c r="D102" s="430"/>
      <c r="E102" s="430">
        <v>35800000</v>
      </c>
      <c r="F102" s="430"/>
      <c r="G102" s="430"/>
      <c r="H102" s="431"/>
      <c r="I102" s="432"/>
    </row>
    <row r="103" spans="1:9" ht="30" customHeight="1">
      <c r="A103" s="455"/>
      <c r="B103" s="433" t="s">
        <v>2996</v>
      </c>
      <c r="C103" s="426" t="s">
        <v>2995</v>
      </c>
      <c r="D103" s="127"/>
      <c r="E103" s="127">
        <v>48500000</v>
      </c>
      <c r="F103" s="127"/>
      <c r="G103" s="127"/>
      <c r="H103" s="427"/>
      <c r="I103" s="434"/>
    </row>
    <row r="104" spans="1:9" ht="30" customHeight="1" thickBot="1">
      <c r="A104" s="455"/>
      <c r="B104" s="435" t="s">
        <v>2997</v>
      </c>
      <c r="C104" s="436" t="s">
        <v>2998</v>
      </c>
      <c r="D104" s="160"/>
      <c r="E104" s="160"/>
      <c r="F104" s="160"/>
      <c r="G104" s="160"/>
      <c r="H104" s="437"/>
      <c r="I104" s="438"/>
    </row>
    <row r="105" ht="18" customHeight="1"/>
  </sheetData>
  <mergeCells count="5">
    <mergeCell ref="I5:I6"/>
    <mergeCell ref="B68:C68"/>
    <mergeCell ref="B5:C5"/>
    <mergeCell ref="D5:E5"/>
    <mergeCell ref="H5:H6"/>
  </mergeCells>
  <printOptions/>
  <pageMargins left="0.75" right="0.75" top="1" bottom="1" header="0.512" footer="0.512"/>
  <pageSetup firstPageNumber="62" useFirstPageNumber="1" orientation="portrait" paperSize="9" scale="68" r:id="rId1"/>
  <headerFooter alignWithMargins="0">
    <oddFooter>&amp;C&amp;P</oddFooter>
  </headerFooter>
  <rowBreaks count="1" manualBreakCount="1">
    <brk id="72" min="1" max="8" man="1"/>
  </rowBreaks>
</worksheet>
</file>

<file path=xl/worksheets/sheet5.xml><?xml version="1.0" encoding="utf-8"?>
<worksheet xmlns="http://schemas.openxmlformats.org/spreadsheetml/2006/main" xmlns:r="http://schemas.openxmlformats.org/officeDocument/2006/relationships">
  <dimension ref="B1:J185"/>
  <sheetViews>
    <sheetView workbookViewId="0" topLeftCell="A1">
      <selection activeCell="M13" sqref="M13"/>
    </sheetView>
  </sheetViews>
  <sheetFormatPr defaultColWidth="9.00390625" defaultRowHeight="17.25" customHeight="1"/>
  <cols>
    <col min="1" max="1" width="4.875" style="185" customWidth="1"/>
    <col min="2" max="2" width="3.625" style="192" customWidth="1"/>
    <col min="3" max="3" width="2.50390625" style="193" customWidth="1"/>
    <col min="4" max="4" width="16.00390625" style="185" customWidth="1"/>
    <col min="5" max="5" width="10.75390625" style="194" customWidth="1"/>
    <col min="6" max="6" width="10.625" style="195" customWidth="1"/>
    <col min="7" max="7" width="10.50390625" style="196" customWidth="1"/>
    <col min="8" max="8" width="13.125" style="195" customWidth="1"/>
    <col min="9" max="9" width="11.625" style="196" customWidth="1"/>
    <col min="10" max="10" width="7.125" style="195" customWidth="1"/>
    <col min="11" max="16384" width="9.00390625" style="185" customWidth="1"/>
  </cols>
  <sheetData>
    <row r="1" spans="2:10" s="187" customFormat="1" ht="21.75" customHeight="1">
      <c r="B1" s="186"/>
      <c r="D1" s="445" t="s">
        <v>2469</v>
      </c>
      <c r="E1" s="446" t="s">
        <v>2470</v>
      </c>
      <c r="F1" s="189"/>
      <c r="G1" s="190"/>
      <c r="H1" s="189"/>
      <c r="I1" s="190"/>
      <c r="J1" s="189"/>
    </row>
    <row r="2" spans="2:10" s="187" customFormat="1" ht="20.25" customHeight="1">
      <c r="B2" s="186"/>
      <c r="E2" s="188"/>
      <c r="F2" s="189"/>
      <c r="G2" s="191" t="s">
        <v>2474</v>
      </c>
      <c r="H2" s="189"/>
      <c r="I2" s="190"/>
      <c r="J2" s="189"/>
    </row>
    <row r="3" ht="7.5" customHeight="1" thickBot="1"/>
    <row r="4" spans="2:10" s="192" customFormat="1" ht="17.25" customHeight="1">
      <c r="B4" s="519" t="s">
        <v>2475</v>
      </c>
      <c r="C4" s="520"/>
      <c r="D4" s="523" t="s">
        <v>2476</v>
      </c>
      <c r="E4" s="523" t="s">
        <v>2477</v>
      </c>
      <c r="F4" s="525" t="s">
        <v>2478</v>
      </c>
      <c r="G4" s="512"/>
      <c r="H4" s="511" t="s">
        <v>2479</v>
      </c>
      <c r="I4" s="512"/>
      <c r="J4" s="513" t="s">
        <v>2480</v>
      </c>
    </row>
    <row r="5" spans="2:10" s="199" customFormat="1" ht="19.5" customHeight="1" thickBot="1">
      <c r="B5" s="521"/>
      <c r="C5" s="522"/>
      <c r="D5" s="524"/>
      <c r="E5" s="524"/>
      <c r="F5" s="456" t="s">
        <v>2481</v>
      </c>
      <c r="G5" s="197" t="s">
        <v>2482</v>
      </c>
      <c r="H5" s="456" t="s">
        <v>2483</v>
      </c>
      <c r="I5" s="198" t="s">
        <v>2482</v>
      </c>
      <c r="J5" s="514"/>
    </row>
    <row r="6" spans="2:10" s="207" customFormat="1" ht="20.25" customHeight="1">
      <c r="B6" s="200">
        <v>1</v>
      </c>
      <c r="C6" s="201" t="s">
        <v>2484</v>
      </c>
      <c r="D6" s="202"/>
      <c r="E6" s="203"/>
      <c r="F6" s="204"/>
      <c r="G6" s="205"/>
      <c r="H6" s="204"/>
      <c r="I6" s="205"/>
      <c r="J6" s="206"/>
    </row>
    <row r="7" spans="2:10" ht="17.25" customHeight="1">
      <c r="B7" s="208"/>
      <c r="D7" s="447" t="s">
        <v>2485</v>
      </c>
      <c r="E7" s="448" t="s">
        <v>2486</v>
      </c>
      <c r="F7" s="449">
        <v>1611.2</v>
      </c>
      <c r="G7" s="450">
        <v>185226000</v>
      </c>
      <c r="H7" s="449">
        <v>273322.74942960934</v>
      </c>
      <c r="I7" s="450">
        <v>11095465</v>
      </c>
      <c r="J7" s="454">
        <v>169.639243687692</v>
      </c>
    </row>
    <row r="8" spans="2:10" ht="17.25" customHeight="1">
      <c r="B8" s="208"/>
      <c r="D8" s="447" t="s">
        <v>2487</v>
      </c>
      <c r="E8" s="448" t="s">
        <v>2486</v>
      </c>
      <c r="F8" s="449">
        <v>1509</v>
      </c>
      <c r="G8" s="450">
        <v>102207000</v>
      </c>
      <c r="H8" s="449">
        <v>155427</v>
      </c>
      <c r="I8" s="450">
        <v>473900</v>
      </c>
      <c r="J8" s="454">
        <v>103</v>
      </c>
    </row>
    <row r="9" spans="2:10" ht="17.25" customHeight="1">
      <c r="B9" s="208"/>
      <c r="D9" s="447" t="s">
        <v>2488</v>
      </c>
      <c r="E9" s="448" t="s">
        <v>2486</v>
      </c>
      <c r="F9" s="449">
        <v>2579.8</v>
      </c>
      <c r="G9" s="450">
        <v>13502000</v>
      </c>
      <c r="H9" s="449">
        <v>239622</v>
      </c>
      <c r="I9" s="450">
        <v>113950</v>
      </c>
      <c r="J9" s="454">
        <v>92.88394449182107</v>
      </c>
    </row>
    <row r="10" spans="2:10" ht="17.25" customHeight="1">
      <c r="B10" s="208"/>
      <c r="D10" s="447" t="s">
        <v>2489</v>
      </c>
      <c r="E10" s="448" t="s">
        <v>2486</v>
      </c>
      <c r="F10" s="449">
        <v>3190.4</v>
      </c>
      <c r="G10" s="450">
        <v>10235000</v>
      </c>
      <c r="H10" s="449">
        <v>285225</v>
      </c>
      <c r="I10" s="450">
        <v>28300</v>
      </c>
      <c r="J10" s="454">
        <v>89.40101554663991</v>
      </c>
    </row>
    <row r="11" spans="2:10" ht="17.25" customHeight="1">
      <c r="B11" s="208"/>
      <c r="D11" s="447" t="s">
        <v>2490</v>
      </c>
      <c r="E11" s="448" t="s">
        <v>2486</v>
      </c>
      <c r="F11" s="449">
        <v>2706.6</v>
      </c>
      <c r="G11" s="450">
        <v>9777000</v>
      </c>
      <c r="H11" s="449">
        <v>169590</v>
      </c>
      <c r="I11" s="450">
        <v>1376</v>
      </c>
      <c r="J11" s="454">
        <v>62.6579472400798</v>
      </c>
    </row>
    <row r="12" spans="2:10" ht="17.25" customHeight="1">
      <c r="B12" s="208"/>
      <c r="D12" s="447" t="s">
        <v>2491</v>
      </c>
      <c r="E12" s="448" t="s">
        <v>2486</v>
      </c>
      <c r="F12" s="449">
        <v>253</v>
      </c>
      <c r="G12" s="450">
        <v>65420000</v>
      </c>
      <c r="H12" s="449">
        <v>20166</v>
      </c>
      <c r="I12" s="450">
        <v>161700</v>
      </c>
      <c r="J12" s="454">
        <v>79.70750988142292</v>
      </c>
    </row>
    <row r="13" spans="2:10" ht="17.25" customHeight="1">
      <c r="B13" s="208"/>
      <c r="D13" s="447" t="s">
        <v>2492</v>
      </c>
      <c r="E13" s="448" t="s">
        <v>2486</v>
      </c>
      <c r="F13" s="449">
        <v>315.6</v>
      </c>
      <c r="G13" s="450">
        <v>13984000</v>
      </c>
      <c r="H13" s="449">
        <v>17288</v>
      </c>
      <c r="I13" s="450">
        <v>3823000</v>
      </c>
      <c r="J13" s="454">
        <v>54.77820025348543</v>
      </c>
    </row>
    <row r="14" spans="2:10" ht="17.25" customHeight="1">
      <c r="B14" s="208"/>
      <c r="D14" s="447" t="s">
        <v>2493</v>
      </c>
      <c r="E14" s="448" t="s">
        <v>2486</v>
      </c>
      <c r="F14" s="449">
        <v>12491.6</v>
      </c>
      <c r="G14" s="450">
        <v>588553</v>
      </c>
      <c r="H14" s="449">
        <v>295441.9554534431</v>
      </c>
      <c r="I14" s="450">
        <v>391725</v>
      </c>
      <c r="J14" s="454">
        <v>23.65125007632674</v>
      </c>
    </row>
    <row r="15" spans="2:10" ht="17.25" customHeight="1">
      <c r="B15" s="208"/>
      <c r="D15" s="447" t="s">
        <v>800</v>
      </c>
      <c r="E15" s="448" t="s">
        <v>2486</v>
      </c>
      <c r="F15" s="449">
        <v>1856.4</v>
      </c>
      <c r="G15" s="450">
        <v>14007662</v>
      </c>
      <c r="H15" s="449">
        <v>149200.8661579707</v>
      </c>
      <c r="I15" s="450">
        <v>969800</v>
      </c>
      <c r="J15" s="454">
        <v>80.3710763617597</v>
      </c>
    </row>
    <row r="16" spans="2:10" ht="17.25" customHeight="1">
      <c r="B16" s="208"/>
      <c r="D16" s="447" t="s">
        <v>2494</v>
      </c>
      <c r="E16" s="448" t="s">
        <v>2486</v>
      </c>
      <c r="F16" s="451">
        <v>1293</v>
      </c>
      <c r="G16" s="450">
        <v>8224984</v>
      </c>
      <c r="H16" s="449">
        <v>187806.4247693654</v>
      </c>
      <c r="I16" s="450">
        <v>1742475</v>
      </c>
      <c r="J16" s="454">
        <v>145.24858837537928</v>
      </c>
    </row>
    <row r="17" spans="2:10" ht="29.25" customHeight="1">
      <c r="B17" s="208"/>
      <c r="D17" s="447"/>
      <c r="E17" s="448"/>
      <c r="F17" s="451"/>
      <c r="G17" s="515" t="s">
        <v>2495</v>
      </c>
      <c r="H17" s="515"/>
      <c r="I17" s="515"/>
      <c r="J17" s="516"/>
    </row>
    <row r="18" spans="2:10" ht="17.25" customHeight="1">
      <c r="B18" s="208"/>
      <c r="D18" s="447" t="s">
        <v>2496</v>
      </c>
      <c r="E18" s="448" t="s">
        <v>2486</v>
      </c>
      <c r="F18" s="449">
        <v>14727.2</v>
      </c>
      <c r="G18" s="450">
        <v>4768000</v>
      </c>
      <c r="H18" s="449">
        <v>179784.25453720553</v>
      </c>
      <c r="I18" s="450">
        <v>413095.13</v>
      </c>
      <c r="J18" s="454">
        <v>12.207633123554071</v>
      </c>
    </row>
    <row r="19" spans="2:10" ht="15" customHeight="1">
      <c r="B19" s="208"/>
      <c r="D19" s="447"/>
      <c r="E19" s="448"/>
      <c r="F19" s="449"/>
      <c r="G19" s="517" t="s">
        <v>2497</v>
      </c>
      <c r="H19" s="517"/>
      <c r="I19" s="517"/>
      <c r="J19" s="518"/>
    </row>
    <row r="20" spans="2:10" ht="17.25" customHeight="1">
      <c r="B20" s="208"/>
      <c r="D20" s="447" t="s">
        <v>2498</v>
      </c>
      <c r="E20" s="448" t="s">
        <v>2486</v>
      </c>
      <c r="F20" s="449">
        <v>12455.6</v>
      </c>
      <c r="G20" s="450">
        <v>759835</v>
      </c>
      <c r="H20" s="449">
        <v>1445516.0744500845</v>
      </c>
      <c r="I20" s="450">
        <v>5910</v>
      </c>
      <c r="J20" s="454">
        <v>116.05350801648132</v>
      </c>
    </row>
    <row r="21" spans="2:10" ht="17.25" customHeight="1">
      <c r="B21" s="208"/>
      <c r="D21" s="447" t="s">
        <v>2499</v>
      </c>
      <c r="E21" s="448" t="s">
        <v>2486</v>
      </c>
      <c r="F21" s="449">
        <v>8879.125095932464</v>
      </c>
      <c r="G21" s="450">
        <v>36484000</v>
      </c>
      <c r="H21" s="449">
        <v>411000.21557185164</v>
      </c>
      <c r="I21" s="450">
        <v>1322065</v>
      </c>
      <c r="J21" s="454">
        <v>46.288368632190036</v>
      </c>
    </row>
    <row r="22" spans="2:10" ht="17.25" customHeight="1">
      <c r="B22" s="208"/>
      <c r="D22" s="447" t="s">
        <v>2500</v>
      </c>
      <c r="E22" s="448" t="s">
        <v>2486</v>
      </c>
      <c r="F22" s="449">
        <v>14225.806451612903</v>
      </c>
      <c r="G22" s="450">
        <v>2015000</v>
      </c>
      <c r="H22" s="449">
        <v>421000</v>
      </c>
      <c r="I22" s="450">
        <v>208</v>
      </c>
      <c r="J22" s="454">
        <v>29.594104308390023</v>
      </c>
    </row>
    <row r="23" spans="2:10" ht="17.25" customHeight="1">
      <c r="B23" s="208"/>
      <c r="D23" s="447" t="s">
        <v>2501</v>
      </c>
      <c r="E23" s="448" t="s">
        <v>2486</v>
      </c>
      <c r="F23" s="449">
        <v>6120</v>
      </c>
      <c r="G23" s="450">
        <v>16767000</v>
      </c>
      <c r="H23" s="449">
        <v>159169.56349343836</v>
      </c>
      <c r="I23" s="450">
        <v>2597670</v>
      </c>
      <c r="J23" s="454">
        <v>26.008098610038946</v>
      </c>
    </row>
    <row r="24" spans="2:10" s="217" customFormat="1" ht="18.75" customHeight="1">
      <c r="B24" s="211"/>
      <c r="C24" s="212" t="s">
        <v>2502</v>
      </c>
      <c r="D24" s="212"/>
      <c r="E24" s="213" t="s">
        <v>2503</v>
      </c>
      <c r="F24" s="214">
        <f>'[1]表1計算用'!S38</f>
        <v>87.3649776240532</v>
      </c>
      <c r="G24" s="215" t="s">
        <v>2504</v>
      </c>
      <c r="H24" s="214">
        <f>'[1]表1計算用'!T38</f>
        <v>76.83972564289724</v>
      </c>
      <c r="I24" s="190" t="s">
        <v>2505</v>
      </c>
      <c r="J24" s="216">
        <f>'[1]表1計算用'!P38</f>
        <v>81.93351519024498</v>
      </c>
    </row>
    <row r="25" spans="2:10" ht="20.25" customHeight="1">
      <c r="B25" s="218">
        <v>2</v>
      </c>
      <c r="C25" s="219" t="s">
        <v>2506</v>
      </c>
      <c r="D25" s="220"/>
      <c r="E25" s="221"/>
      <c r="F25" s="222"/>
      <c r="G25" s="223"/>
      <c r="H25" s="222"/>
      <c r="I25" s="223"/>
      <c r="J25" s="224"/>
    </row>
    <row r="26" spans="2:10" ht="17.25" customHeight="1">
      <c r="B26" s="225"/>
      <c r="D26" s="447" t="s">
        <v>2473</v>
      </c>
      <c r="E26" s="448" t="s">
        <v>2486</v>
      </c>
      <c r="F26" s="449">
        <v>121.54492698779922</v>
      </c>
      <c r="G26" s="450">
        <v>1360731411</v>
      </c>
      <c r="H26" s="449">
        <v>13447.009755651818</v>
      </c>
      <c r="I26" s="450">
        <v>6259756</v>
      </c>
      <c r="J26" s="454">
        <v>110.63406831452242</v>
      </c>
    </row>
    <row r="27" spans="2:10" s="234" customFormat="1" ht="19.5" customHeight="1">
      <c r="B27" s="226"/>
      <c r="C27" s="227" t="s">
        <v>2502</v>
      </c>
      <c r="D27" s="228"/>
      <c r="E27" s="229" t="s">
        <v>2503</v>
      </c>
      <c r="F27" s="230">
        <v>110.6</v>
      </c>
      <c r="G27" s="231" t="s">
        <v>2504</v>
      </c>
      <c r="H27" s="230">
        <v>110.6</v>
      </c>
      <c r="I27" s="232" t="s">
        <v>2505</v>
      </c>
      <c r="J27" s="233">
        <v>110.6</v>
      </c>
    </row>
    <row r="28" spans="2:10" ht="20.25" customHeight="1">
      <c r="B28" s="208">
        <v>3</v>
      </c>
      <c r="C28" s="235" t="s">
        <v>2507</v>
      </c>
      <c r="F28" s="209"/>
      <c r="H28" s="209"/>
      <c r="J28" s="210"/>
    </row>
    <row r="29" spans="2:10" ht="17.25" customHeight="1">
      <c r="B29" s="225"/>
      <c r="D29" s="447" t="s">
        <v>2508</v>
      </c>
      <c r="E29" s="448" t="s">
        <v>2509</v>
      </c>
      <c r="F29" s="449">
        <v>945.7453407899195</v>
      </c>
      <c r="G29" s="450">
        <v>150049362</v>
      </c>
      <c r="H29" s="449">
        <v>12724.45851004478</v>
      </c>
      <c r="I29" s="450">
        <v>810172</v>
      </c>
      <c r="J29" s="454">
        <v>13.454423681767091</v>
      </c>
    </row>
    <row r="30" spans="2:10" ht="17.25" customHeight="1">
      <c r="B30" s="208"/>
      <c r="D30" s="447" t="s">
        <v>2510</v>
      </c>
      <c r="E30" s="452" t="s">
        <v>2511</v>
      </c>
      <c r="F30" s="449">
        <v>2612.9195944646567</v>
      </c>
      <c r="G30" s="450">
        <v>1669201</v>
      </c>
      <c r="H30" s="449">
        <v>36207.65186915888</v>
      </c>
      <c r="I30" s="450">
        <v>2054400</v>
      </c>
      <c r="J30" s="454">
        <v>13.8571626719257</v>
      </c>
    </row>
    <row r="31" spans="2:10" s="234" customFormat="1" ht="18.75" customHeight="1">
      <c r="B31" s="211"/>
      <c r="C31" s="212" t="s">
        <v>2502</v>
      </c>
      <c r="D31" s="236"/>
      <c r="E31" s="213" t="s">
        <v>2503</v>
      </c>
      <c r="F31" s="214">
        <v>13.5</v>
      </c>
      <c r="G31" s="215" t="s">
        <v>2504</v>
      </c>
      <c r="H31" s="214">
        <v>13.8</v>
      </c>
      <c r="I31" s="190" t="s">
        <v>2505</v>
      </c>
      <c r="J31" s="216">
        <v>13.6</v>
      </c>
    </row>
    <row r="32" spans="2:10" ht="20.25" customHeight="1">
      <c r="B32" s="218">
        <v>4</v>
      </c>
      <c r="C32" s="219" t="s">
        <v>2512</v>
      </c>
      <c r="D32" s="220"/>
      <c r="E32" s="221"/>
      <c r="F32" s="222"/>
      <c r="G32" s="223"/>
      <c r="H32" s="222"/>
      <c r="I32" s="223"/>
      <c r="J32" s="224"/>
    </row>
    <row r="33" spans="2:10" ht="17.25" customHeight="1">
      <c r="B33" s="208"/>
      <c r="D33" s="447" t="s">
        <v>2513</v>
      </c>
      <c r="E33" s="448" t="s">
        <v>2486</v>
      </c>
      <c r="F33" s="449">
        <v>6086.018626612151</v>
      </c>
      <c r="G33" s="450">
        <v>2155196</v>
      </c>
      <c r="H33" s="449">
        <v>129949.2385786802</v>
      </c>
      <c r="I33" s="450">
        <v>985</v>
      </c>
      <c r="J33" s="454">
        <v>21.352093470508795</v>
      </c>
    </row>
    <row r="34" spans="2:10" ht="17.25" customHeight="1">
      <c r="B34" s="208"/>
      <c r="D34" s="447" t="s">
        <v>2514</v>
      </c>
      <c r="E34" s="448" t="s">
        <v>2509</v>
      </c>
      <c r="F34" s="449">
        <v>854.1328028017883</v>
      </c>
      <c r="G34" s="450">
        <v>14850515</v>
      </c>
      <c r="H34" s="449">
        <v>22051.972253856507</v>
      </c>
      <c r="I34" s="450">
        <v>9659</v>
      </c>
      <c r="J34" s="454">
        <v>25.817966692673586</v>
      </c>
    </row>
    <row r="35" spans="2:10" s="234" customFormat="1" ht="19.5" customHeight="1">
      <c r="B35" s="211"/>
      <c r="C35" s="212" t="s">
        <v>2502</v>
      </c>
      <c r="D35" s="236"/>
      <c r="E35" s="213" t="s">
        <v>2503</v>
      </c>
      <c r="F35" s="214">
        <f>'[1]表1計算用'!S47</f>
        <v>23.547620920736104</v>
      </c>
      <c r="G35" s="215" t="s">
        <v>2504</v>
      </c>
      <c r="H35" s="214">
        <f>'[1]表1計算用'!T47</f>
        <v>23.938564927115937</v>
      </c>
      <c r="I35" s="190" t="s">
        <v>2505</v>
      </c>
      <c r="J35" s="216">
        <f>'[1]表1計算用'!U47</f>
        <v>23.742288269881545</v>
      </c>
    </row>
    <row r="36" spans="2:10" ht="20.25" customHeight="1">
      <c r="B36" s="218">
        <v>5</v>
      </c>
      <c r="C36" s="219" t="s">
        <v>2515</v>
      </c>
      <c r="D36" s="220"/>
      <c r="E36" s="221"/>
      <c r="F36" s="222"/>
      <c r="G36" s="223"/>
      <c r="H36" s="222"/>
      <c r="I36" s="223"/>
      <c r="J36" s="224"/>
    </row>
    <row r="37" spans="2:10" ht="17.25" customHeight="1">
      <c r="B37" s="208"/>
      <c r="D37" s="447" t="s">
        <v>2516</v>
      </c>
      <c r="E37" s="448" t="s">
        <v>2486</v>
      </c>
      <c r="F37" s="449">
        <v>283.93753294021184</v>
      </c>
      <c r="G37" s="450">
        <v>22628118</v>
      </c>
      <c r="H37" s="449">
        <v>13776.479502750903</v>
      </c>
      <c r="I37" s="450">
        <v>182122</v>
      </c>
      <c r="J37" s="454">
        <v>48.5194027013392</v>
      </c>
    </row>
    <row r="38" spans="2:10" ht="17.25" customHeight="1">
      <c r="B38" s="208"/>
      <c r="D38" s="447" t="s">
        <v>2517</v>
      </c>
      <c r="E38" s="448" t="s">
        <v>2486</v>
      </c>
      <c r="F38" s="449">
        <v>259.887471121601</v>
      </c>
      <c r="G38" s="450">
        <v>7367531</v>
      </c>
      <c r="H38" s="449">
        <v>8014.807312856868</v>
      </c>
      <c r="I38" s="450">
        <v>57269</v>
      </c>
      <c r="J38" s="454">
        <v>30.839529425051623</v>
      </c>
    </row>
    <row r="39" spans="2:10" s="234" customFormat="1" ht="21.75" customHeight="1">
      <c r="B39" s="226"/>
      <c r="C39" s="227" t="s">
        <v>2502</v>
      </c>
      <c r="D39" s="228"/>
      <c r="E39" s="229" t="s">
        <v>2503</v>
      </c>
      <c r="F39" s="230">
        <f>'[1]表1計算用'!S50</f>
        <v>44.460244455925746</v>
      </c>
      <c r="G39" s="231" t="s">
        <v>2504</v>
      </c>
      <c r="H39" s="230">
        <f>'[1]表1計算用'!T50</f>
        <v>44.56806646505366</v>
      </c>
      <c r="I39" s="232" t="s">
        <v>2505</v>
      </c>
      <c r="J39" s="233">
        <f>'[1]表1計算用'!P50</f>
        <v>44.51412281472288</v>
      </c>
    </row>
    <row r="40" spans="2:10" ht="20.25" customHeight="1">
      <c r="B40" s="208">
        <v>6</v>
      </c>
      <c r="C40" s="235" t="s">
        <v>2518</v>
      </c>
      <c r="F40" s="209"/>
      <c r="J40" s="210"/>
    </row>
    <row r="41" spans="2:10" ht="16.5" customHeight="1">
      <c r="B41" s="225"/>
      <c r="D41" s="447" t="s">
        <v>2519</v>
      </c>
      <c r="E41" s="448" t="s">
        <v>2486</v>
      </c>
      <c r="F41" s="449">
        <v>5088.354987576301</v>
      </c>
      <c r="G41" s="453">
        <v>16384010</v>
      </c>
      <c r="H41" s="449">
        <v>441509.0060676048</v>
      </c>
      <c r="I41" s="450">
        <v>3545221</v>
      </c>
      <c r="J41" s="454">
        <v>86.76851500054354</v>
      </c>
    </row>
    <row r="42" spans="2:10" ht="16.5" customHeight="1">
      <c r="B42" s="208"/>
      <c r="D42" s="447" t="s">
        <v>2520</v>
      </c>
      <c r="E42" s="448" t="s">
        <v>2486</v>
      </c>
      <c r="F42" s="449">
        <v>24601.35067010358</v>
      </c>
      <c r="G42" s="450">
        <v>525665</v>
      </c>
      <c r="H42" s="449">
        <v>748526.975347858</v>
      </c>
      <c r="I42" s="450">
        <v>321108</v>
      </c>
      <c r="J42" s="454">
        <v>30.426255264817396</v>
      </c>
    </row>
    <row r="43" spans="2:10" ht="16.5" customHeight="1">
      <c r="B43" s="208"/>
      <c r="D43" s="447" t="s">
        <v>2521</v>
      </c>
      <c r="E43" s="448" t="s">
        <v>2486</v>
      </c>
      <c r="F43" s="449">
        <v>8272.919680222732</v>
      </c>
      <c r="G43" s="450">
        <v>2186647</v>
      </c>
      <c r="H43" s="449">
        <v>868832.1013297032</v>
      </c>
      <c r="I43" s="450">
        <v>1765958</v>
      </c>
      <c r="J43" s="454">
        <v>105.02121801166956</v>
      </c>
    </row>
    <row r="44" spans="2:10" ht="16.5" customHeight="1">
      <c r="B44" s="208"/>
      <c r="D44" s="447" t="s">
        <v>2522</v>
      </c>
      <c r="E44" s="448" t="s">
        <v>2486</v>
      </c>
      <c r="F44" s="449">
        <v>8699.109389511117</v>
      </c>
      <c r="G44" s="450">
        <v>1007848</v>
      </c>
      <c r="H44" s="449">
        <v>1349562.6822157435</v>
      </c>
      <c r="I44" s="450">
        <v>343000</v>
      </c>
      <c r="J44" s="454">
        <v>155.13802870934904</v>
      </c>
    </row>
    <row r="45" spans="2:10" ht="16.5" customHeight="1">
      <c r="B45" s="208"/>
      <c r="D45" s="447" t="s">
        <v>2523</v>
      </c>
      <c r="E45" s="448" t="s">
        <v>2486</v>
      </c>
      <c r="F45" s="449">
        <v>6349.429232686898</v>
      </c>
      <c r="G45" s="450">
        <v>13888672</v>
      </c>
      <c r="H45" s="449">
        <v>121635.258746039</v>
      </c>
      <c r="I45" s="450">
        <v>1726210</v>
      </c>
      <c r="J45" s="454">
        <v>19.156880766519926</v>
      </c>
    </row>
    <row r="46" spans="2:10" ht="16.5" customHeight="1">
      <c r="B46" s="208"/>
      <c r="D46" s="447" t="s">
        <v>2524</v>
      </c>
      <c r="E46" s="448" t="s">
        <v>2486</v>
      </c>
      <c r="F46" s="449">
        <v>4327.8062376505895</v>
      </c>
      <c r="G46" s="450">
        <v>1262206</v>
      </c>
      <c r="H46" s="449">
        <v>419006.58212608215</v>
      </c>
      <c r="I46" s="450">
        <v>126251</v>
      </c>
      <c r="J46" s="454">
        <v>96.81731554450224</v>
      </c>
    </row>
    <row r="47" spans="2:10" ht="16.5" customHeight="1">
      <c r="B47" s="208"/>
      <c r="D47" s="447" t="s">
        <v>2525</v>
      </c>
      <c r="E47" s="448" t="s">
        <v>2486</v>
      </c>
      <c r="F47" s="449">
        <v>8551.69601642383</v>
      </c>
      <c r="G47" s="450">
        <v>952762</v>
      </c>
      <c r="H47" s="449">
        <v>418052.64670855406</v>
      </c>
      <c r="I47" s="450">
        <v>121755</v>
      </c>
      <c r="J47" s="454">
        <v>48.8853492810864</v>
      </c>
    </row>
    <row r="48" spans="2:10" ht="16.5" customHeight="1">
      <c r="B48" s="208"/>
      <c r="D48" s="447" t="s">
        <v>2526</v>
      </c>
      <c r="E48" s="448" t="s">
        <v>2509</v>
      </c>
      <c r="F48" s="449">
        <v>2372.397799798966</v>
      </c>
      <c r="G48" s="450">
        <v>3615306</v>
      </c>
      <c r="H48" s="449">
        <v>184131.2082020277</v>
      </c>
      <c r="I48" s="450">
        <v>1122064</v>
      </c>
      <c r="J48" s="454">
        <v>77.61396854171367</v>
      </c>
    </row>
    <row r="49" spans="2:10" ht="16.5" customHeight="1">
      <c r="B49" s="208"/>
      <c r="D49" s="447" t="s">
        <v>2527</v>
      </c>
      <c r="E49" s="448" t="s">
        <v>2486</v>
      </c>
      <c r="F49" s="449">
        <v>3205.8915858097016</v>
      </c>
      <c r="G49" s="450">
        <v>3915041</v>
      </c>
      <c r="H49" s="449">
        <v>58911.052438669234</v>
      </c>
      <c r="I49" s="450">
        <v>2709203</v>
      </c>
      <c r="J49" s="454">
        <v>18.375871691802786</v>
      </c>
    </row>
    <row r="50" spans="2:10" ht="16.5" customHeight="1">
      <c r="B50" s="208"/>
      <c r="D50" s="447" t="s">
        <v>2528</v>
      </c>
      <c r="E50" s="448" t="s">
        <v>2486</v>
      </c>
      <c r="F50" s="449">
        <v>15076.67736242275</v>
      </c>
      <c r="G50" s="450">
        <v>2631885</v>
      </c>
      <c r="H50" s="449">
        <v>230473.39610467057</v>
      </c>
      <c r="I50" s="453">
        <v>12761026</v>
      </c>
      <c r="J50" s="454">
        <v>15.286749896174378</v>
      </c>
    </row>
    <row r="51" spans="2:10" ht="16.5" customHeight="1">
      <c r="B51" s="208"/>
      <c r="D51" s="447" t="s">
        <v>2529</v>
      </c>
      <c r="E51" s="448" t="s">
        <v>2509</v>
      </c>
      <c r="F51" s="449">
        <v>800.4885633430886</v>
      </c>
      <c r="G51" s="450">
        <v>5586379</v>
      </c>
      <c r="H51" s="449">
        <v>144230.6998809958</v>
      </c>
      <c r="I51" s="450">
        <v>2495710</v>
      </c>
      <c r="J51" s="454">
        <v>180.1783391865633</v>
      </c>
    </row>
    <row r="52" spans="2:10" ht="16.5" customHeight="1">
      <c r="B52" s="208"/>
      <c r="D52" s="447" t="s">
        <v>2530</v>
      </c>
      <c r="E52" s="448" t="s">
        <v>2486</v>
      </c>
      <c r="F52" s="449">
        <v>1762.0070038384208</v>
      </c>
      <c r="G52" s="450">
        <v>57741195</v>
      </c>
      <c r="H52" s="449">
        <v>33314.86923860416</v>
      </c>
      <c r="I52" s="450">
        <v>25698525</v>
      </c>
      <c r="J52" s="454">
        <v>18.907342119543124</v>
      </c>
    </row>
    <row r="53" spans="2:10" ht="16.5" customHeight="1">
      <c r="B53" s="208"/>
      <c r="D53" s="447" t="s">
        <v>2531</v>
      </c>
      <c r="E53" s="448" t="s">
        <v>2486</v>
      </c>
      <c r="F53" s="449">
        <v>861.4099149290502</v>
      </c>
      <c r="G53" s="450">
        <v>101573334</v>
      </c>
      <c r="H53" s="449">
        <v>108347.34700995195</v>
      </c>
      <c r="I53" s="450">
        <v>6577503</v>
      </c>
      <c r="J53" s="454">
        <v>125.77908047282686</v>
      </c>
    </row>
    <row r="54" spans="2:10" s="234" customFormat="1" ht="19.5" customHeight="1">
      <c r="B54" s="226"/>
      <c r="C54" s="227" t="s">
        <v>2502</v>
      </c>
      <c r="D54" s="228"/>
      <c r="E54" s="229" t="s">
        <v>2503</v>
      </c>
      <c r="F54" s="230">
        <f>'[1]表1計算用'!S163</f>
        <v>58.17626673906448</v>
      </c>
      <c r="G54" s="231" t="s">
        <v>2504</v>
      </c>
      <c r="H54" s="230">
        <f>'[1]表1計算用'!T163</f>
        <v>26.22215564025921</v>
      </c>
      <c r="I54" s="232" t="s">
        <v>2505</v>
      </c>
      <c r="J54" s="233">
        <f>'[1]表1計算用'!P163</f>
        <v>39.05774085889997</v>
      </c>
    </row>
    <row r="55" spans="2:10" ht="20.25" customHeight="1">
      <c r="B55" s="208">
        <v>7</v>
      </c>
      <c r="C55" s="235" t="s">
        <v>2532</v>
      </c>
      <c r="F55" s="209"/>
      <c r="H55" s="209"/>
      <c r="J55" s="210"/>
    </row>
    <row r="56" spans="2:10" ht="17.25" customHeight="1">
      <c r="B56" s="225"/>
      <c r="D56" s="447" t="s">
        <v>2533</v>
      </c>
      <c r="E56" s="448" t="s">
        <v>2486</v>
      </c>
      <c r="F56" s="449">
        <v>19582.605571236592</v>
      </c>
      <c r="G56" s="450">
        <v>1831299</v>
      </c>
      <c r="H56" s="449">
        <v>509665.0274966965</v>
      </c>
      <c r="I56" s="450">
        <v>285307</v>
      </c>
      <c r="J56" s="454">
        <v>26.026415414571026</v>
      </c>
    </row>
    <row r="57" spans="2:10" ht="17.25" customHeight="1">
      <c r="B57" s="208"/>
      <c r="D57" s="447" t="s">
        <v>2534</v>
      </c>
      <c r="E57" s="448" t="s">
        <v>2486</v>
      </c>
      <c r="F57" s="449">
        <v>11709.041646458383</v>
      </c>
      <c r="G57" s="450">
        <v>977322</v>
      </c>
      <c r="H57" s="449">
        <v>570604.3889865825</v>
      </c>
      <c r="I57" s="450">
        <v>249078</v>
      </c>
      <c r="J57" s="454">
        <v>48.73194632108704</v>
      </c>
    </row>
    <row r="58" spans="2:10" ht="17.25" customHeight="1">
      <c r="B58" s="208"/>
      <c r="D58" s="447" t="s">
        <v>176</v>
      </c>
      <c r="E58" s="448" t="s">
        <v>2486</v>
      </c>
      <c r="F58" s="449">
        <v>43381.2443268358</v>
      </c>
      <c r="G58" s="450">
        <v>129998</v>
      </c>
      <c r="H58" s="449">
        <v>1574932.9141029464</v>
      </c>
      <c r="I58" s="450">
        <v>73786</v>
      </c>
      <c r="J58" s="454">
        <v>36.3044661014642</v>
      </c>
    </row>
    <row r="59" spans="2:10" s="234" customFormat="1" ht="19.5" customHeight="1">
      <c r="B59" s="211"/>
      <c r="C59" s="212" t="s">
        <v>2502</v>
      </c>
      <c r="D59" s="236"/>
      <c r="E59" s="213" t="s">
        <v>2503</v>
      </c>
      <c r="F59" s="214">
        <v>32</v>
      </c>
      <c r="G59" s="215" t="s">
        <v>2504</v>
      </c>
      <c r="H59" s="214">
        <v>34.5</v>
      </c>
      <c r="I59" s="190" t="s">
        <v>2505</v>
      </c>
      <c r="J59" s="216">
        <v>33.2</v>
      </c>
    </row>
    <row r="60" spans="2:10" ht="20.25" customHeight="1">
      <c r="B60" s="218">
        <v>8</v>
      </c>
      <c r="C60" s="219" t="s">
        <v>2535</v>
      </c>
      <c r="D60" s="220"/>
      <c r="E60" s="221"/>
      <c r="F60" s="237"/>
      <c r="G60" s="223"/>
      <c r="H60" s="222"/>
      <c r="I60" s="223"/>
      <c r="J60" s="224"/>
    </row>
    <row r="61" spans="2:10" ht="17.25" customHeight="1">
      <c r="B61" s="225"/>
      <c r="D61" s="447" t="s">
        <v>2536</v>
      </c>
      <c r="E61" s="448" t="s">
        <v>2537</v>
      </c>
      <c r="F61" s="449">
        <v>786180.419068948</v>
      </c>
      <c r="G61" s="453">
        <v>11218.6933</v>
      </c>
      <c r="H61" s="449">
        <v>53326215.6061253</v>
      </c>
      <c r="I61" s="453">
        <v>13112.8</v>
      </c>
      <c r="J61" s="454">
        <v>67.82948838801923</v>
      </c>
    </row>
    <row r="62" spans="2:10" ht="17.25" customHeight="1">
      <c r="B62" s="208"/>
      <c r="D62" s="447" t="s">
        <v>2538</v>
      </c>
      <c r="E62" s="448" t="s">
        <v>2539</v>
      </c>
      <c r="F62" s="449">
        <v>41.489159061209534</v>
      </c>
      <c r="G62" s="450">
        <v>93620167</v>
      </c>
      <c r="H62" s="449">
        <v>6573.245622965718</v>
      </c>
      <c r="I62" s="450">
        <v>17090796</v>
      </c>
      <c r="J62" s="454">
        <v>158.4328478017141</v>
      </c>
    </row>
    <row r="63" spans="2:10" s="234" customFormat="1" ht="19.5" customHeight="1">
      <c r="B63" s="226"/>
      <c r="C63" s="227" t="s">
        <v>2502</v>
      </c>
      <c r="D63" s="228"/>
      <c r="E63" s="229" t="s">
        <v>2503</v>
      </c>
      <c r="F63" s="230">
        <v>95.5</v>
      </c>
      <c r="G63" s="231" t="s">
        <v>2504</v>
      </c>
      <c r="H63" s="230">
        <v>73.7</v>
      </c>
      <c r="I63" s="232" t="s">
        <v>2505</v>
      </c>
      <c r="J63" s="233">
        <v>83.9</v>
      </c>
    </row>
    <row r="64" spans="2:10" ht="20.25" customHeight="1">
      <c r="B64" s="208">
        <v>9</v>
      </c>
      <c r="C64" s="235" t="s">
        <v>2540</v>
      </c>
      <c r="F64" s="209"/>
      <c r="H64" s="209"/>
      <c r="J64" s="210"/>
    </row>
    <row r="65" spans="2:10" ht="17.25" customHeight="1">
      <c r="B65" s="225"/>
      <c r="D65" s="447" t="s">
        <v>2541</v>
      </c>
      <c r="E65" s="448" t="s">
        <v>2542</v>
      </c>
      <c r="F65" s="449">
        <v>1002.7829877166015</v>
      </c>
      <c r="G65" s="450">
        <v>41837770</v>
      </c>
      <c r="H65" s="449">
        <v>67206.31226522947</v>
      </c>
      <c r="I65" s="450">
        <v>24492000</v>
      </c>
      <c r="J65" s="454">
        <v>67.01979699342763</v>
      </c>
    </row>
    <row r="66" spans="2:10" s="234" customFormat="1" ht="19.5" customHeight="1">
      <c r="B66" s="211"/>
      <c r="C66" s="212" t="s">
        <v>2502</v>
      </c>
      <c r="D66" s="236"/>
      <c r="E66" s="213" t="s">
        <v>2503</v>
      </c>
      <c r="F66" s="214">
        <v>67</v>
      </c>
      <c r="G66" s="215" t="s">
        <v>2504</v>
      </c>
      <c r="H66" s="214">
        <v>67</v>
      </c>
      <c r="I66" s="190" t="s">
        <v>2505</v>
      </c>
      <c r="J66" s="216">
        <v>67</v>
      </c>
    </row>
    <row r="67" spans="2:10" ht="20.25" customHeight="1">
      <c r="B67" s="218">
        <v>10</v>
      </c>
      <c r="C67" s="219" t="s">
        <v>2543</v>
      </c>
      <c r="D67" s="220"/>
      <c r="E67" s="221"/>
      <c r="F67" s="222"/>
      <c r="G67" s="223"/>
      <c r="H67" s="222"/>
      <c r="I67" s="223"/>
      <c r="J67" s="224"/>
    </row>
    <row r="68" spans="2:10" ht="15.75" customHeight="1">
      <c r="B68" s="225"/>
      <c r="D68" s="447" t="s">
        <v>2544</v>
      </c>
      <c r="E68" s="448" t="s">
        <v>2486</v>
      </c>
      <c r="F68" s="449">
        <v>2538.7620951394665</v>
      </c>
      <c r="G68" s="450">
        <v>48118916</v>
      </c>
      <c r="H68" s="449">
        <v>106933.26831482904</v>
      </c>
      <c r="I68" s="450">
        <v>25859305</v>
      </c>
      <c r="J68" s="454">
        <v>42.12023982851953</v>
      </c>
    </row>
    <row r="69" spans="2:10" s="234" customFormat="1" ht="19.5" customHeight="1">
      <c r="B69" s="226"/>
      <c r="C69" s="227" t="s">
        <v>2502</v>
      </c>
      <c r="D69" s="228"/>
      <c r="E69" s="229" t="s">
        <v>2503</v>
      </c>
      <c r="F69" s="230">
        <v>42.1</v>
      </c>
      <c r="G69" s="231" t="s">
        <v>2504</v>
      </c>
      <c r="H69" s="230">
        <v>42.1</v>
      </c>
      <c r="I69" s="232" t="s">
        <v>2505</v>
      </c>
      <c r="J69" s="233">
        <v>42.1</v>
      </c>
    </row>
    <row r="70" spans="2:10" ht="20.25" customHeight="1">
      <c r="B70" s="208">
        <v>11</v>
      </c>
      <c r="C70" s="235" t="s">
        <v>2545</v>
      </c>
      <c r="F70" s="209"/>
      <c r="H70" s="209"/>
      <c r="J70" s="210"/>
    </row>
    <row r="71" spans="2:10" ht="17.25" customHeight="1">
      <c r="B71" s="225"/>
      <c r="D71" s="447" t="s">
        <v>2546</v>
      </c>
      <c r="E71" s="448" t="s">
        <v>2547</v>
      </c>
      <c r="F71" s="449">
        <v>1750.0618253627538</v>
      </c>
      <c r="G71" s="450">
        <v>100703008</v>
      </c>
      <c r="H71" s="449">
        <v>188820.85640828364</v>
      </c>
      <c r="I71" s="450">
        <v>88642300</v>
      </c>
      <c r="J71" s="454">
        <v>107.89382047639646</v>
      </c>
    </row>
    <row r="72" spans="2:10" ht="17.25" customHeight="1">
      <c r="B72" s="208"/>
      <c r="D72" s="447" t="s">
        <v>2548</v>
      </c>
      <c r="E72" s="448" t="s">
        <v>2549</v>
      </c>
      <c r="F72" s="449">
        <v>81.5013343882804</v>
      </c>
      <c r="G72" s="450">
        <v>54549340</v>
      </c>
      <c r="H72" s="449">
        <v>6734.483764632167</v>
      </c>
      <c r="I72" s="450">
        <v>15499926</v>
      </c>
      <c r="J72" s="454">
        <v>82.63034973818246</v>
      </c>
    </row>
    <row r="73" spans="2:10" s="234" customFormat="1" ht="19.5" customHeight="1">
      <c r="B73" s="211"/>
      <c r="C73" s="212" t="s">
        <v>2502</v>
      </c>
      <c r="D73" s="236"/>
      <c r="E73" s="213" t="s">
        <v>2503</v>
      </c>
      <c r="F73" s="214">
        <v>107.3</v>
      </c>
      <c r="G73" s="215" t="s">
        <v>2504</v>
      </c>
      <c r="H73" s="214">
        <v>107.7</v>
      </c>
      <c r="I73" s="190" t="s">
        <v>2505</v>
      </c>
      <c r="J73" s="216">
        <v>107.5</v>
      </c>
    </row>
    <row r="74" spans="2:10" s="239" customFormat="1" ht="20.25" customHeight="1">
      <c r="B74" s="218">
        <v>12</v>
      </c>
      <c r="C74" s="219" t="s">
        <v>2550</v>
      </c>
      <c r="D74" s="238"/>
      <c r="E74" s="221"/>
      <c r="F74" s="222"/>
      <c r="G74" s="223"/>
      <c r="H74" s="222"/>
      <c r="I74" s="223"/>
      <c r="J74" s="224"/>
    </row>
    <row r="75" spans="2:10" ht="17.25" customHeight="1">
      <c r="B75" s="225"/>
      <c r="D75" s="447" t="s">
        <v>2551</v>
      </c>
      <c r="E75" s="448" t="s">
        <v>2552</v>
      </c>
      <c r="F75" s="449">
        <v>1840.5137827571766</v>
      </c>
      <c r="G75" s="450">
        <v>29041613</v>
      </c>
      <c r="H75" s="449">
        <v>106159.80031027208</v>
      </c>
      <c r="I75" s="450">
        <v>50857298</v>
      </c>
      <c r="J75" s="454">
        <v>57.679437831342774</v>
      </c>
    </row>
    <row r="76" spans="2:10" ht="17.25" customHeight="1">
      <c r="B76" s="208"/>
      <c r="D76" s="447" t="s">
        <v>1216</v>
      </c>
      <c r="E76" s="448" t="s">
        <v>2552</v>
      </c>
      <c r="F76" s="449">
        <v>1693.78863374621</v>
      </c>
      <c r="G76" s="450">
        <v>680752</v>
      </c>
      <c r="H76" s="449">
        <v>24440.248700764816</v>
      </c>
      <c r="I76" s="450">
        <v>27294327</v>
      </c>
      <c r="J76" s="454">
        <v>14.429338002292225</v>
      </c>
    </row>
    <row r="77" spans="2:10" ht="17.25" customHeight="1">
      <c r="B77" s="208"/>
      <c r="D77" s="447" t="s">
        <v>2553</v>
      </c>
      <c r="E77" s="448" t="s">
        <v>2552</v>
      </c>
      <c r="F77" s="449">
        <v>1778.9018899088892</v>
      </c>
      <c r="G77" s="450">
        <v>3598692</v>
      </c>
      <c r="H77" s="449">
        <v>21364.66965242883</v>
      </c>
      <c r="I77" s="450">
        <v>7872920</v>
      </c>
      <c r="J77" s="454">
        <v>12.010032578875428</v>
      </c>
    </row>
    <row r="78" spans="2:10" ht="17.25" customHeight="1">
      <c r="B78" s="208"/>
      <c r="D78" s="447" t="s">
        <v>2554</v>
      </c>
      <c r="E78" s="448" t="s">
        <v>2555</v>
      </c>
      <c r="F78" s="449">
        <v>1581.9698941474371</v>
      </c>
      <c r="G78" s="450">
        <v>36724288</v>
      </c>
      <c r="H78" s="449">
        <v>18605.11021206608</v>
      </c>
      <c r="I78" s="450">
        <v>77841114</v>
      </c>
      <c r="J78" s="454">
        <v>11.760723311421065</v>
      </c>
    </row>
    <row r="79" spans="2:10" ht="17.25" customHeight="1">
      <c r="B79" s="208"/>
      <c r="D79" s="447" t="s">
        <v>2556</v>
      </c>
      <c r="E79" s="448" t="s">
        <v>2552</v>
      </c>
      <c r="F79" s="449">
        <v>2743.774070881936</v>
      </c>
      <c r="G79" s="450">
        <v>1807682</v>
      </c>
      <c r="H79" s="449">
        <v>60054.99859613193</v>
      </c>
      <c r="I79" s="450">
        <v>1998051</v>
      </c>
      <c r="J79" s="454">
        <v>21.887734574599413</v>
      </c>
    </row>
    <row r="80" spans="2:10" ht="17.25" customHeight="1">
      <c r="B80" s="208"/>
      <c r="D80" s="447" t="s">
        <v>2557</v>
      </c>
      <c r="E80" s="448" t="s">
        <v>2486</v>
      </c>
      <c r="F80" s="449">
        <v>558.9022150272538</v>
      </c>
      <c r="G80" s="450">
        <v>3625373</v>
      </c>
      <c r="H80" s="449">
        <v>7820.967295920429</v>
      </c>
      <c r="I80" s="450">
        <v>5963201</v>
      </c>
      <c r="J80" s="454">
        <v>13.993444802395452</v>
      </c>
    </row>
    <row r="81" spans="2:10" s="234" customFormat="1" ht="19.5" customHeight="1">
      <c r="B81" s="226"/>
      <c r="C81" s="227" t="s">
        <v>2502</v>
      </c>
      <c r="D81" s="228"/>
      <c r="E81" s="229" t="s">
        <v>2503</v>
      </c>
      <c r="F81" s="230">
        <v>31.7</v>
      </c>
      <c r="G81" s="231" t="s">
        <v>2504</v>
      </c>
      <c r="H81" s="230">
        <v>27.5</v>
      </c>
      <c r="I81" s="232" t="s">
        <v>2505</v>
      </c>
      <c r="J81" s="233">
        <v>29.5</v>
      </c>
    </row>
    <row r="82" spans="2:10" s="239" customFormat="1" ht="20.25" customHeight="1">
      <c r="B82" s="208">
        <v>13</v>
      </c>
      <c r="C82" s="235" t="s">
        <v>2558</v>
      </c>
      <c r="E82" s="194"/>
      <c r="F82" s="209"/>
      <c r="G82" s="196"/>
      <c r="H82" s="209"/>
      <c r="I82" s="196"/>
      <c r="J82" s="210"/>
    </row>
    <row r="83" spans="2:10" ht="17.25" customHeight="1">
      <c r="B83" s="225"/>
      <c r="D83" s="447" t="s">
        <v>2559</v>
      </c>
      <c r="E83" s="448"/>
      <c r="F83" s="449">
        <v>75.25059835620058</v>
      </c>
      <c r="G83" s="450">
        <v>135100547</v>
      </c>
      <c r="H83" s="449">
        <v>12742.812937848526</v>
      </c>
      <c r="I83" s="450">
        <v>42229216</v>
      </c>
      <c r="J83" s="454">
        <v>169.33836030818125</v>
      </c>
    </row>
    <row r="84" spans="2:10" s="234" customFormat="1" ht="19.5" customHeight="1">
      <c r="B84" s="211"/>
      <c r="C84" s="212" t="s">
        <v>2502</v>
      </c>
      <c r="D84" s="236"/>
      <c r="E84" s="213" t="s">
        <v>2503</v>
      </c>
      <c r="F84" s="214">
        <v>169.3</v>
      </c>
      <c r="G84" s="215" t="s">
        <v>2504</v>
      </c>
      <c r="H84" s="214">
        <v>169.3</v>
      </c>
      <c r="I84" s="190" t="s">
        <v>2505</v>
      </c>
      <c r="J84" s="216">
        <v>169.3</v>
      </c>
    </row>
    <row r="85" spans="2:10" s="239" customFormat="1" ht="20.25" customHeight="1">
      <c r="B85" s="218">
        <v>14</v>
      </c>
      <c r="C85" s="219" t="s">
        <v>2560</v>
      </c>
      <c r="D85" s="238"/>
      <c r="E85" s="221"/>
      <c r="F85" s="222"/>
      <c r="G85" s="223"/>
      <c r="H85" s="222"/>
      <c r="I85" s="223"/>
      <c r="J85" s="224"/>
    </row>
    <row r="86" spans="2:10" ht="17.25" customHeight="1">
      <c r="B86" s="225"/>
      <c r="D86" s="447" t="s">
        <v>2561</v>
      </c>
      <c r="E86" s="448" t="s">
        <v>2486</v>
      </c>
      <c r="F86" s="449">
        <v>832.626591111578</v>
      </c>
      <c r="G86" s="450">
        <v>21506427</v>
      </c>
      <c r="H86" s="449">
        <v>27485.00266152513</v>
      </c>
      <c r="I86" s="450">
        <v>12090812</v>
      </c>
      <c r="J86" s="454">
        <v>33.00999866558662</v>
      </c>
    </row>
    <row r="87" spans="2:10" ht="17.25" customHeight="1">
      <c r="B87" s="208"/>
      <c r="D87" s="447" t="s">
        <v>2562</v>
      </c>
      <c r="E87" s="448" t="s">
        <v>2486</v>
      </c>
      <c r="F87" s="449">
        <v>768.4681737364655</v>
      </c>
      <c r="G87" s="450">
        <v>55099682</v>
      </c>
      <c r="H87" s="449">
        <v>42856.39045081829</v>
      </c>
      <c r="I87" s="450">
        <v>1272109</v>
      </c>
      <c r="J87" s="454">
        <v>55.76859512924375</v>
      </c>
    </row>
    <row r="88" spans="2:10" ht="17.25" customHeight="1">
      <c r="B88" s="208"/>
      <c r="D88" s="447" t="s">
        <v>2563</v>
      </c>
      <c r="E88" s="448" t="s">
        <v>2486</v>
      </c>
      <c r="F88" s="449">
        <v>24847.440669147956</v>
      </c>
      <c r="G88" s="450">
        <v>24987</v>
      </c>
      <c r="H88" s="449">
        <v>950151.8073887986</v>
      </c>
      <c r="I88" s="450">
        <v>437067</v>
      </c>
      <c r="J88" s="454">
        <v>38.239423530189285</v>
      </c>
    </row>
    <row r="89" spans="2:10" ht="17.25" customHeight="1">
      <c r="B89" s="208"/>
      <c r="D89" s="447" t="s">
        <v>2564</v>
      </c>
      <c r="E89" s="448" t="s">
        <v>2486</v>
      </c>
      <c r="F89" s="449">
        <v>2399.5872831877455</v>
      </c>
      <c r="G89" s="450">
        <v>3568064</v>
      </c>
      <c r="H89" s="449">
        <v>53169.086555436006</v>
      </c>
      <c r="I89" s="450">
        <v>11952340</v>
      </c>
      <c r="J89" s="454">
        <v>22.157596403329503</v>
      </c>
    </row>
    <row r="90" spans="2:10" ht="17.25" customHeight="1">
      <c r="B90" s="208"/>
      <c r="D90" s="447" t="s">
        <v>2565</v>
      </c>
      <c r="E90" s="448" t="s">
        <v>2486</v>
      </c>
      <c r="F90" s="449">
        <v>7036.276867860064</v>
      </c>
      <c r="G90" s="450">
        <v>1414841</v>
      </c>
      <c r="H90" s="449">
        <v>131207.19714541372</v>
      </c>
      <c r="I90" s="450">
        <v>2274235</v>
      </c>
      <c r="J90" s="454">
        <v>18.64724762960012</v>
      </c>
    </row>
    <row r="91" spans="2:10" ht="17.25" customHeight="1">
      <c r="B91" s="208"/>
      <c r="D91" s="447" t="s">
        <v>2566</v>
      </c>
      <c r="E91" s="448" t="s">
        <v>2486</v>
      </c>
      <c r="F91" s="449">
        <v>6799.784431437917</v>
      </c>
      <c r="G91" s="450">
        <v>2154303</v>
      </c>
      <c r="H91" s="449">
        <v>152507.0987843426</v>
      </c>
      <c r="I91" s="450">
        <v>2986779</v>
      </c>
      <c r="J91" s="454">
        <v>22.42822553009856</v>
      </c>
    </row>
    <row r="92" spans="2:10" ht="17.25" customHeight="1">
      <c r="B92" s="208"/>
      <c r="D92" s="447" t="s">
        <v>2567</v>
      </c>
      <c r="E92" s="448" t="s">
        <v>2486</v>
      </c>
      <c r="F92" s="449">
        <v>7678.7575618755955</v>
      </c>
      <c r="G92" s="450">
        <v>1274816</v>
      </c>
      <c r="H92" s="449">
        <v>140750.99386136222</v>
      </c>
      <c r="I92" s="450">
        <v>2501858</v>
      </c>
      <c r="J92" s="454">
        <v>18.329917662745263</v>
      </c>
    </row>
    <row r="93" spans="2:10" ht="17.25" customHeight="1">
      <c r="B93" s="208"/>
      <c r="D93" s="447" t="s">
        <v>2568</v>
      </c>
      <c r="E93" s="448" t="s">
        <v>2486</v>
      </c>
      <c r="F93" s="449">
        <v>11237.64176769652</v>
      </c>
      <c r="G93" s="450">
        <v>51140</v>
      </c>
      <c r="H93" s="449">
        <v>283948.62730712077</v>
      </c>
      <c r="I93" s="450">
        <v>539742</v>
      </c>
      <c r="J93" s="454">
        <v>25.26763472060066</v>
      </c>
    </row>
    <row r="94" spans="2:10" ht="17.25" customHeight="1">
      <c r="B94" s="208"/>
      <c r="D94" s="447" t="s">
        <v>2569</v>
      </c>
      <c r="E94" s="448" t="s">
        <v>2486</v>
      </c>
      <c r="F94" s="449">
        <v>9864.506082403743</v>
      </c>
      <c r="G94" s="450">
        <v>726933</v>
      </c>
      <c r="H94" s="449">
        <v>369940.7375256665</v>
      </c>
      <c r="I94" s="450">
        <v>1497575</v>
      </c>
      <c r="J94" s="454">
        <v>37.502205831224025</v>
      </c>
    </row>
    <row r="95" spans="2:10" ht="17.25" customHeight="1">
      <c r="B95" s="208"/>
      <c r="D95" s="447" t="s">
        <v>2570</v>
      </c>
      <c r="E95" s="448" t="s">
        <v>2486</v>
      </c>
      <c r="F95" s="449">
        <v>12555.344549114354</v>
      </c>
      <c r="G95" s="450">
        <v>746686</v>
      </c>
      <c r="H95" s="449">
        <v>357043.23570432357</v>
      </c>
      <c r="I95" s="450">
        <v>12189</v>
      </c>
      <c r="J95" s="454">
        <v>28.437549786677035</v>
      </c>
    </row>
    <row r="96" spans="2:10" ht="17.25" customHeight="1">
      <c r="B96" s="208"/>
      <c r="D96" s="447" t="s">
        <v>2571</v>
      </c>
      <c r="E96" s="448" t="s">
        <v>2486</v>
      </c>
      <c r="F96" s="449">
        <v>7330.272845967456</v>
      </c>
      <c r="G96" s="450">
        <v>3883913</v>
      </c>
      <c r="H96" s="449">
        <v>294394.33192766143</v>
      </c>
      <c r="I96" s="450">
        <v>1586430</v>
      </c>
      <c r="J96" s="454">
        <v>40.16144257026043</v>
      </c>
    </row>
    <row r="97" spans="2:10" ht="17.25" customHeight="1">
      <c r="B97" s="208"/>
      <c r="D97" s="447" t="s">
        <v>2572</v>
      </c>
      <c r="E97" s="448" t="s">
        <v>2486</v>
      </c>
      <c r="F97" s="449">
        <v>9543.577523172258</v>
      </c>
      <c r="G97" s="450">
        <v>190098</v>
      </c>
      <c r="H97" s="449">
        <v>144124.78967984082</v>
      </c>
      <c r="I97" s="450">
        <v>592549</v>
      </c>
      <c r="J97" s="454">
        <v>15.101757106273721</v>
      </c>
    </row>
    <row r="98" spans="2:10" ht="17.25" customHeight="1">
      <c r="B98" s="208"/>
      <c r="D98" s="447" t="s">
        <v>2573</v>
      </c>
      <c r="E98" s="448" t="s">
        <v>2486</v>
      </c>
      <c r="F98" s="449">
        <v>28564.71530946847</v>
      </c>
      <c r="G98" s="450">
        <v>175963</v>
      </c>
      <c r="H98" s="449">
        <v>2244026.6212847945</v>
      </c>
      <c r="I98" s="453">
        <v>62911.464</v>
      </c>
      <c r="J98" s="454">
        <v>78.55939038681605</v>
      </c>
    </row>
    <row r="99" spans="2:10" s="234" customFormat="1" ht="19.5" customHeight="1">
      <c r="B99" s="226"/>
      <c r="C99" s="227" t="s">
        <v>2502</v>
      </c>
      <c r="D99" s="228"/>
      <c r="E99" s="229" t="s">
        <v>2503</v>
      </c>
      <c r="F99" s="230">
        <v>38.2</v>
      </c>
      <c r="G99" s="231" t="s">
        <v>2504</v>
      </c>
      <c r="H99" s="230">
        <v>27</v>
      </c>
      <c r="I99" s="232" t="s">
        <v>2505</v>
      </c>
      <c r="J99" s="233">
        <v>32.1</v>
      </c>
    </row>
    <row r="100" spans="2:10" s="239" customFormat="1" ht="20.25" customHeight="1">
      <c r="B100" s="208">
        <v>15</v>
      </c>
      <c r="C100" s="235" t="s">
        <v>2574</v>
      </c>
      <c r="E100" s="194"/>
      <c r="F100" s="209"/>
      <c r="G100" s="196"/>
      <c r="H100" s="209"/>
      <c r="I100" s="196"/>
      <c r="J100" s="210"/>
    </row>
    <row r="101" spans="2:10" ht="17.25" customHeight="1">
      <c r="B101" s="225"/>
      <c r="D101" s="447" t="s">
        <v>2575</v>
      </c>
      <c r="E101" s="448" t="s">
        <v>2486</v>
      </c>
      <c r="F101" s="449">
        <v>277.54111112767214</v>
      </c>
      <c r="G101" s="450">
        <v>152096959</v>
      </c>
      <c r="H101" s="449">
        <v>7557.007186401569</v>
      </c>
      <c r="I101" s="450">
        <v>69008668</v>
      </c>
      <c r="J101" s="454">
        <v>27.228424487085295</v>
      </c>
    </row>
    <row r="102" spans="2:10" ht="17.25" customHeight="1">
      <c r="B102" s="208"/>
      <c r="D102" s="447" t="s">
        <v>2576</v>
      </c>
      <c r="E102" s="448" t="s">
        <v>2486</v>
      </c>
      <c r="F102" s="449">
        <v>356.44945128219393</v>
      </c>
      <c r="G102" s="450">
        <v>42648698</v>
      </c>
      <c r="H102" s="449">
        <v>6904.998659090144</v>
      </c>
      <c r="I102" s="450">
        <v>16373211</v>
      </c>
      <c r="J102" s="454">
        <v>19.371606925615925</v>
      </c>
    </row>
    <row r="103" spans="2:10" ht="17.25" customHeight="1">
      <c r="B103" s="208"/>
      <c r="D103" s="447" t="s">
        <v>2577</v>
      </c>
      <c r="E103" s="448" t="s">
        <v>2578</v>
      </c>
      <c r="F103" s="449">
        <v>108.53571431509671</v>
      </c>
      <c r="G103" s="450">
        <v>59559409</v>
      </c>
      <c r="H103" s="449">
        <v>8497.9954156711</v>
      </c>
      <c r="I103" s="450">
        <v>26543907</v>
      </c>
      <c r="J103" s="454">
        <v>78.29676590140684</v>
      </c>
    </row>
    <row r="104" spans="2:10" ht="17.25" customHeight="1">
      <c r="B104" s="208"/>
      <c r="D104" s="447" t="s">
        <v>2579</v>
      </c>
      <c r="E104" s="448" t="s">
        <v>2578</v>
      </c>
      <c r="F104" s="449">
        <v>70.61731418583528</v>
      </c>
      <c r="G104" s="450">
        <v>66834006</v>
      </c>
      <c r="H104" s="449">
        <v>4774.898117098652</v>
      </c>
      <c r="I104" s="450">
        <v>4689943</v>
      </c>
      <c r="J104" s="454">
        <v>67.61653529519847</v>
      </c>
    </row>
    <row r="105" spans="2:10" s="234" customFormat="1" ht="19.5" customHeight="1">
      <c r="B105" s="211"/>
      <c r="C105" s="212" t="s">
        <v>2502</v>
      </c>
      <c r="D105" s="236"/>
      <c r="E105" s="213" t="s">
        <v>2503</v>
      </c>
      <c r="F105" s="214">
        <v>33.1</v>
      </c>
      <c r="G105" s="215" t="s">
        <v>2504</v>
      </c>
      <c r="H105" s="214">
        <v>31.3</v>
      </c>
      <c r="I105" s="190" t="s">
        <v>2505</v>
      </c>
      <c r="J105" s="216">
        <v>32.2</v>
      </c>
    </row>
    <row r="106" spans="2:10" s="239" customFormat="1" ht="20.25" customHeight="1">
      <c r="B106" s="218">
        <v>16</v>
      </c>
      <c r="C106" s="240" t="s">
        <v>2580</v>
      </c>
      <c r="D106" s="238"/>
      <c r="E106" s="221"/>
      <c r="F106" s="222"/>
      <c r="G106" s="223"/>
      <c r="H106" s="222"/>
      <c r="I106" s="223"/>
      <c r="J106" s="224"/>
    </row>
    <row r="107" spans="2:10" ht="17.25" customHeight="1">
      <c r="B107" s="208"/>
      <c r="C107" s="241"/>
      <c r="D107" s="447" t="s">
        <v>2581</v>
      </c>
      <c r="E107" s="448" t="s">
        <v>2486</v>
      </c>
      <c r="F107" s="449">
        <v>362.52157864139826</v>
      </c>
      <c r="G107" s="450">
        <v>2480462</v>
      </c>
      <c r="H107" s="449">
        <v>56848.429317179</v>
      </c>
      <c r="I107" s="450">
        <v>8595752</v>
      </c>
      <c r="J107" s="454">
        <v>156.81391858169286</v>
      </c>
    </row>
    <row r="108" spans="2:10" ht="17.25" customHeight="1">
      <c r="B108" s="208"/>
      <c r="D108" s="447" t="s">
        <v>2582</v>
      </c>
      <c r="E108" s="448" t="s">
        <v>2486</v>
      </c>
      <c r="F108" s="449">
        <v>257.47234214940363</v>
      </c>
      <c r="G108" s="450">
        <v>9227127</v>
      </c>
      <c r="H108" s="449">
        <v>49178.00811668158</v>
      </c>
      <c r="I108" s="450">
        <v>41588671</v>
      </c>
      <c r="J108" s="454">
        <v>191.00307126636937</v>
      </c>
    </row>
    <row r="109" spans="2:10" ht="17.25" customHeight="1">
      <c r="B109" s="208"/>
      <c r="D109" s="447" t="s">
        <v>2583</v>
      </c>
      <c r="E109" s="448" t="s">
        <v>2486</v>
      </c>
      <c r="F109" s="449">
        <v>1966.9876351327368</v>
      </c>
      <c r="G109" s="450">
        <v>2141228</v>
      </c>
      <c r="H109" s="449">
        <v>63340.8837389305</v>
      </c>
      <c r="I109" s="450">
        <v>351416</v>
      </c>
      <c r="J109" s="454">
        <v>32.201973519094395</v>
      </c>
    </row>
    <row r="110" spans="2:10" ht="17.25" customHeight="1">
      <c r="B110" s="208"/>
      <c r="D110" s="447" t="s">
        <v>2584</v>
      </c>
      <c r="E110" s="448" t="s">
        <v>2486</v>
      </c>
      <c r="F110" s="449">
        <v>14792.09307871937</v>
      </c>
      <c r="G110" s="450">
        <v>1266283</v>
      </c>
      <c r="H110" s="449">
        <v>469200.1291850576</v>
      </c>
      <c r="I110" s="450">
        <v>46445</v>
      </c>
      <c r="J110" s="454">
        <v>31.719657704160333</v>
      </c>
    </row>
    <row r="111" spans="2:10" ht="17.25" customHeight="1">
      <c r="B111" s="208"/>
      <c r="D111" s="447" t="s">
        <v>2585</v>
      </c>
      <c r="E111" s="448" t="s">
        <v>2486</v>
      </c>
      <c r="F111" s="449">
        <v>19282.252919296683</v>
      </c>
      <c r="G111" s="450">
        <v>543881</v>
      </c>
      <c r="H111" s="449">
        <v>293040.41637800634</v>
      </c>
      <c r="I111" s="450">
        <v>1187959</v>
      </c>
      <c r="J111" s="454">
        <v>15.19741586237294</v>
      </c>
    </row>
    <row r="112" spans="2:10" ht="17.25" customHeight="1">
      <c r="B112" s="208"/>
      <c r="D112" s="447" t="s">
        <v>2586</v>
      </c>
      <c r="E112" s="448" t="s">
        <v>2486</v>
      </c>
      <c r="F112" s="449">
        <v>8138.392879981856</v>
      </c>
      <c r="G112" s="450">
        <v>586403</v>
      </c>
      <c r="H112" s="449">
        <v>132807.63236938062</v>
      </c>
      <c r="I112" s="450">
        <v>662861</v>
      </c>
      <c r="J112" s="454">
        <v>16.318655824057085</v>
      </c>
    </row>
    <row r="113" spans="2:10" ht="17.25" customHeight="1">
      <c r="B113" s="208"/>
      <c r="D113" s="447" t="s">
        <v>2587</v>
      </c>
      <c r="E113" s="448" t="s">
        <v>2486</v>
      </c>
      <c r="F113" s="449">
        <v>46287.79877709839</v>
      </c>
      <c r="G113" s="450">
        <v>35980</v>
      </c>
      <c r="H113" s="449">
        <v>1062611.8067978534</v>
      </c>
      <c r="I113" s="450">
        <v>559</v>
      </c>
      <c r="J113" s="454">
        <v>29.53340207887308</v>
      </c>
    </row>
    <row r="114" spans="2:10" ht="17.25" customHeight="1">
      <c r="B114" s="208"/>
      <c r="D114" s="447" t="s">
        <v>2588</v>
      </c>
      <c r="E114" s="448" t="s">
        <v>2486</v>
      </c>
      <c r="F114" s="449">
        <v>26472.332114777906</v>
      </c>
      <c r="G114" s="450">
        <v>19969</v>
      </c>
      <c r="H114" s="449">
        <v>541731.5478044223</v>
      </c>
      <c r="I114" s="450">
        <v>6422</v>
      </c>
      <c r="J114" s="454">
        <v>20.464065857726464</v>
      </c>
    </row>
    <row r="115" spans="2:10" ht="17.25" customHeight="1">
      <c r="B115" s="208"/>
      <c r="D115" s="447" t="s">
        <v>2589</v>
      </c>
      <c r="E115" s="448" t="s">
        <v>2486</v>
      </c>
      <c r="F115" s="449">
        <v>28022.152056088707</v>
      </c>
      <c r="G115" s="450">
        <v>40222</v>
      </c>
      <c r="H115" s="449">
        <v>920025.6100163619</v>
      </c>
      <c r="I115" s="450">
        <v>140570</v>
      </c>
      <c r="J115" s="454">
        <v>32.832082567208005</v>
      </c>
    </row>
    <row r="116" spans="2:10" ht="17.25" customHeight="1">
      <c r="B116" s="208"/>
      <c r="D116" s="447" t="s">
        <v>2590</v>
      </c>
      <c r="E116" s="448" t="s">
        <v>2486</v>
      </c>
      <c r="F116" s="449">
        <v>22606.515644082083</v>
      </c>
      <c r="G116" s="450">
        <v>58137</v>
      </c>
      <c r="H116" s="449">
        <v>299986.7175262534</v>
      </c>
      <c r="I116" s="450">
        <v>1709019</v>
      </c>
      <c r="J116" s="454">
        <v>13.269922806736636</v>
      </c>
    </row>
    <row r="117" spans="2:10" s="234" customFormat="1" ht="19.5" customHeight="1">
      <c r="B117" s="226"/>
      <c r="C117" s="227" t="s">
        <v>2502</v>
      </c>
      <c r="D117" s="228"/>
      <c r="E117" s="229" t="s">
        <v>2503</v>
      </c>
      <c r="F117" s="230">
        <f>'[1]表1計算用'!S420</f>
        <v>36.11372088715144</v>
      </c>
      <c r="G117" s="231" t="s">
        <v>2504</v>
      </c>
      <c r="H117" s="230">
        <f>'[1]表1計算用'!T420</f>
        <v>42.42548894152195</v>
      </c>
      <c r="I117" s="232" t="s">
        <v>2505</v>
      </c>
      <c r="J117" s="233">
        <f>'[1]表1計算用'!U420</f>
        <v>39.1425889043514</v>
      </c>
    </row>
    <row r="118" spans="2:10" s="239" customFormat="1" ht="20.25" customHeight="1">
      <c r="B118" s="208">
        <v>17</v>
      </c>
      <c r="C118" s="235" t="s">
        <v>2591</v>
      </c>
      <c r="E118" s="194"/>
      <c r="F118" s="209"/>
      <c r="G118" s="196"/>
      <c r="H118" s="209"/>
      <c r="I118" s="196"/>
      <c r="J118" s="210"/>
    </row>
    <row r="119" spans="2:10" ht="17.25" customHeight="1">
      <c r="B119" s="225"/>
      <c r="D119" s="447" t="s">
        <v>2592</v>
      </c>
      <c r="E119" s="448" t="s">
        <v>2486</v>
      </c>
      <c r="F119" s="449">
        <v>3023.5297636826517</v>
      </c>
      <c r="G119" s="450">
        <v>8992738</v>
      </c>
      <c r="H119" s="449">
        <v>175787.0262988261</v>
      </c>
      <c r="I119" s="450">
        <v>7730269</v>
      </c>
      <c r="J119" s="454">
        <v>58.13967119169944</v>
      </c>
    </row>
    <row r="120" spans="2:10" ht="17.25" customHeight="1">
      <c r="B120" s="208"/>
      <c r="D120" s="447" t="s">
        <v>2593</v>
      </c>
      <c r="E120" s="448" t="s">
        <v>2486</v>
      </c>
      <c r="F120" s="449">
        <v>12540.61203016309</v>
      </c>
      <c r="G120" s="450">
        <v>2737120</v>
      </c>
      <c r="H120" s="449">
        <v>258372.17584602316</v>
      </c>
      <c r="I120" s="450">
        <v>511038</v>
      </c>
      <c r="J120" s="454">
        <v>20.602836227177583</v>
      </c>
    </row>
    <row r="121" spans="2:10" ht="17.25" customHeight="1">
      <c r="B121" s="208"/>
      <c r="D121" s="447" t="s">
        <v>2594</v>
      </c>
      <c r="E121" s="448" t="s">
        <v>2595</v>
      </c>
      <c r="F121" s="449">
        <v>38.97371169434696</v>
      </c>
      <c r="G121" s="450">
        <v>30356616</v>
      </c>
      <c r="H121" s="449">
        <v>6368.035890469498</v>
      </c>
      <c r="I121" s="450">
        <v>14049858</v>
      </c>
      <c r="J121" s="454">
        <v>163.3931081650908</v>
      </c>
    </row>
    <row r="122" spans="2:10" s="234" customFormat="1" ht="19.5" customHeight="1">
      <c r="B122" s="211"/>
      <c r="C122" s="212" t="s">
        <v>2502</v>
      </c>
      <c r="D122" s="236"/>
      <c r="E122" s="213" t="s">
        <v>2503</v>
      </c>
      <c r="F122" s="214">
        <v>39.6</v>
      </c>
      <c r="G122" s="215" t="s">
        <v>2504</v>
      </c>
      <c r="H122" s="214">
        <v>52.1</v>
      </c>
      <c r="I122" s="190" t="s">
        <v>2505</v>
      </c>
      <c r="J122" s="216">
        <v>45.4</v>
      </c>
    </row>
    <row r="123" spans="2:10" s="239" customFormat="1" ht="20.25" customHeight="1">
      <c r="B123" s="218">
        <v>18</v>
      </c>
      <c r="C123" s="219" t="s">
        <v>2596</v>
      </c>
      <c r="D123" s="238"/>
      <c r="E123" s="221"/>
      <c r="F123" s="222"/>
      <c r="G123" s="223"/>
      <c r="H123" s="222"/>
      <c r="I123" s="223"/>
      <c r="J123" s="224"/>
    </row>
    <row r="124" spans="2:10" ht="18.75" customHeight="1">
      <c r="B124" s="225"/>
      <c r="D124" s="447" t="s">
        <v>2597</v>
      </c>
      <c r="E124" s="448" t="s">
        <v>2595</v>
      </c>
      <c r="F124" s="449">
        <v>408227.4096385542</v>
      </c>
      <c r="G124" s="450">
        <v>664</v>
      </c>
      <c r="H124" s="449">
        <v>5457384.859714135</v>
      </c>
      <c r="I124" s="450">
        <v>1889</v>
      </c>
      <c r="J124" s="454">
        <v>13.368491999462064</v>
      </c>
    </row>
    <row r="125" spans="2:10" ht="18.75" customHeight="1">
      <c r="B125" s="208"/>
      <c r="D125" s="447" t="s">
        <v>2598</v>
      </c>
      <c r="E125" s="448" t="s">
        <v>2595</v>
      </c>
      <c r="F125" s="449">
        <v>232057.86471067645</v>
      </c>
      <c r="G125" s="450">
        <v>1227</v>
      </c>
      <c r="H125" s="449">
        <v>18638888.888888888</v>
      </c>
      <c r="I125" s="450">
        <v>828</v>
      </c>
      <c r="J125" s="454">
        <v>80.32000515098834</v>
      </c>
    </row>
    <row r="126" spans="2:10" ht="18.75" customHeight="1">
      <c r="B126" s="208"/>
      <c r="D126" s="447" t="s">
        <v>2599</v>
      </c>
      <c r="E126" s="448" t="s">
        <v>2595</v>
      </c>
      <c r="F126" s="449">
        <v>59690.42526421741</v>
      </c>
      <c r="G126" s="450">
        <v>15896</v>
      </c>
      <c r="H126" s="449">
        <v>7601517.067003793</v>
      </c>
      <c r="I126" s="450">
        <v>15820</v>
      </c>
      <c r="J126" s="454">
        <v>127.34901842893504</v>
      </c>
    </row>
    <row r="127" spans="2:10" ht="18.75" customHeight="1">
      <c r="B127" s="208"/>
      <c r="D127" s="447" t="s">
        <v>2600</v>
      </c>
      <c r="E127" s="448" t="s">
        <v>2595</v>
      </c>
      <c r="F127" s="449">
        <v>120937.45419008064</v>
      </c>
      <c r="G127" s="450">
        <v>4093</v>
      </c>
      <c r="H127" s="449">
        <v>7115190.365190365</v>
      </c>
      <c r="I127" s="450">
        <v>5148</v>
      </c>
      <c r="J127" s="454">
        <v>58.833637708358154</v>
      </c>
    </row>
    <row r="128" spans="2:10" ht="18.75" customHeight="1">
      <c r="B128" s="208"/>
      <c r="D128" s="447" t="s">
        <v>2601</v>
      </c>
      <c r="E128" s="448" t="s">
        <v>2595</v>
      </c>
      <c r="F128" s="449">
        <v>50201.786814540974</v>
      </c>
      <c r="G128" s="450">
        <v>3246</v>
      </c>
      <c r="H128" s="449">
        <v>3464644.9919813382</v>
      </c>
      <c r="I128" s="450">
        <v>6859</v>
      </c>
      <c r="J128" s="454">
        <v>69.0143760177437</v>
      </c>
    </row>
    <row r="129" spans="2:10" ht="18.75" customHeight="1">
      <c r="B129" s="208"/>
      <c r="D129" s="447" t="s">
        <v>2602</v>
      </c>
      <c r="E129" s="448" t="s">
        <v>2595</v>
      </c>
      <c r="F129" s="449">
        <v>734186.0465116279</v>
      </c>
      <c r="G129" s="450">
        <v>215</v>
      </c>
      <c r="H129" s="449">
        <v>7890121.500264131</v>
      </c>
      <c r="I129" s="450">
        <v>7572</v>
      </c>
      <c r="J129" s="454">
        <v>10.74676035829451</v>
      </c>
    </row>
    <row r="130" spans="2:10" ht="18.75" customHeight="1">
      <c r="B130" s="208"/>
      <c r="D130" s="447" t="s">
        <v>2603</v>
      </c>
      <c r="E130" s="448" t="s">
        <v>2595</v>
      </c>
      <c r="F130" s="449">
        <v>1915.691475529204</v>
      </c>
      <c r="G130" s="450">
        <v>442221</v>
      </c>
      <c r="H130" s="449">
        <v>154476.50620039977</v>
      </c>
      <c r="I130" s="450">
        <v>761967</v>
      </c>
      <c r="J130" s="454">
        <v>80.6374659874321</v>
      </c>
    </row>
    <row r="131" spans="2:10" ht="18.75" customHeight="1">
      <c r="B131" s="208"/>
      <c r="D131" s="447" t="s">
        <v>2604</v>
      </c>
      <c r="E131" s="448" t="s">
        <v>2595</v>
      </c>
      <c r="F131" s="449">
        <v>9176.20254460743</v>
      </c>
      <c r="G131" s="450">
        <v>78126</v>
      </c>
      <c r="H131" s="449">
        <v>125994.73523167081</v>
      </c>
      <c r="I131" s="450">
        <v>428129</v>
      </c>
      <c r="J131" s="454">
        <v>13.730596575128349</v>
      </c>
    </row>
    <row r="132" spans="2:10" ht="18.75" customHeight="1">
      <c r="B132" s="208"/>
      <c r="D132" s="447" t="s">
        <v>2605</v>
      </c>
      <c r="E132" s="448" t="s">
        <v>2486</v>
      </c>
      <c r="F132" s="449">
        <v>12332.29700854701</v>
      </c>
      <c r="G132" s="450">
        <v>93600</v>
      </c>
      <c r="H132" s="449">
        <v>1307882.9682407337</v>
      </c>
      <c r="I132" s="450">
        <v>263860</v>
      </c>
      <c r="J132" s="454">
        <v>106.05347627731425</v>
      </c>
    </row>
    <row r="133" spans="2:10" ht="18.75" customHeight="1">
      <c r="B133" s="208"/>
      <c r="D133" s="447" t="s">
        <v>2606</v>
      </c>
      <c r="E133" s="448" t="s">
        <v>2595</v>
      </c>
      <c r="F133" s="449">
        <v>383.76930850458587</v>
      </c>
      <c r="G133" s="450">
        <v>887627</v>
      </c>
      <c r="H133" s="449">
        <v>30360.872654520947</v>
      </c>
      <c r="I133" s="450">
        <v>2329215</v>
      </c>
      <c r="J133" s="454">
        <v>79.1122999721541</v>
      </c>
    </row>
    <row r="134" spans="2:10" ht="18.75" customHeight="1">
      <c r="B134" s="208"/>
      <c r="D134" s="447" t="s">
        <v>2607</v>
      </c>
      <c r="E134" s="448" t="s">
        <v>2595</v>
      </c>
      <c r="F134" s="449">
        <v>5188.631453475378</v>
      </c>
      <c r="G134" s="450">
        <v>26846</v>
      </c>
      <c r="H134" s="449">
        <v>519305.9778135989</v>
      </c>
      <c r="I134" s="450">
        <v>147027</v>
      </c>
      <c r="J134" s="454">
        <v>100.08534667956893</v>
      </c>
    </row>
    <row r="135" spans="2:10" ht="17.25" customHeight="1">
      <c r="B135" s="208"/>
      <c r="D135" s="508" t="s">
        <v>2608</v>
      </c>
      <c r="E135" s="508"/>
      <c r="F135" s="449">
        <v>142875.61192701382</v>
      </c>
      <c r="G135" s="450">
        <v>4494</v>
      </c>
      <c r="H135" s="449">
        <v>9629453.824430693</v>
      </c>
      <c r="I135" s="450">
        <v>16643</v>
      </c>
      <c r="J135" s="454">
        <v>67.39746339179129</v>
      </c>
    </row>
    <row r="136" spans="2:10" ht="18.75" customHeight="1">
      <c r="B136" s="208"/>
      <c r="D136" s="447" t="s">
        <v>2609</v>
      </c>
      <c r="E136" s="448" t="s">
        <v>2595</v>
      </c>
      <c r="F136" s="449">
        <v>721.0072715647129</v>
      </c>
      <c r="G136" s="450">
        <v>147011</v>
      </c>
      <c r="H136" s="449">
        <v>26630.40815326572</v>
      </c>
      <c r="I136" s="450">
        <v>734724</v>
      </c>
      <c r="J136" s="454">
        <v>36.93500634948249</v>
      </c>
    </row>
    <row r="137" spans="2:10" ht="18.75" customHeight="1">
      <c r="B137" s="208"/>
      <c r="D137" s="447" t="s">
        <v>2610</v>
      </c>
      <c r="E137" s="448" t="s">
        <v>2595</v>
      </c>
      <c r="F137" s="449">
        <v>8336.0404259159</v>
      </c>
      <c r="G137" s="450">
        <v>49869</v>
      </c>
      <c r="H137" s="449">
        <v>642685.4242721039</v>
      </c>
      <c r="I137" s="450">
        <v>78617</v>
      </c>
      <c r="J137" s="454">
        <v>77.09720579977761</v>
      </c>
    </row>
    <row r="138" spans="2:10" ht="18.75" customHeight="1">
      <c r="B138" s="208"/>
      <c r="D138" s="447" t="s">
        <v>2611</v>
      </c>
      <c r="E138" s="448" t="s">
        <v>2595</v>
      </c>
      <c r="F138" s="449">
        <v>201820.4791344668</v>
      </c>
      <c r="G138" s="450">
        <v>12940</v>
      </c>
      <c r="H138" s="449">
        <v>8175892.995206432</v>
      </c>
      <c r="I138" s="450">
        <v>12934</v>
      </c>
      <c r="J138" s="454">
        <v>40.51072037025086</v>
      </c>
    </row>
    <row r="139" spans="2:10" ht="18.75" customHeight="1">
      <c r="B139" s="208"/>
      <c r="D139" s="447" t="s">
        <v>2612</v>
      </c>
      <c r="E139" s="448" t="s">
        <v>2595</v>
      </c>
      <c r="F139" s="449">
        <v>6534.425590013654</v>
      </c>
      <c r="G139" s="450">
        <v>5127</v>
      </c>
      <c r="H139" s="449">
        <v>227993.43903772553</v>
      </c>
      <c r="I139" s="450">
        <v>1829</v>
      </c>
      <c r="J139" s="454">
        <v>34.89112178217476</v>
      </c>
    </row>
    <row r="140" spans="2:10" ht="18.75" customHeight="1">
      <c r="B140" s="208"/>
      <c r="D140" s="447" t="s">
        <v>1744</v>
      </c>
      <c r="E140" s="448" t="s">
        <v>2595</v>
      </c>
      <c r="F140" s="449">
        <v>128.23459153798973</v>
      </c>
      <c r="G140" s="450">
        <v>3089455</v>
      </c>
      <c r="H140" s="449">
        <v>9612.980068403022</v>
      </c>
      <c r="I140" s="450">
        <v>9645188</v>
      </c>
      <c r="J140" s="454">
        <v>74.96401675327331</v>
      </c>
    </row>
    <row r="141" spans="2:10" ht="18.75" customHeight="1">
      <c r="B141" s="208"/>
      <c r="D141" s="447" t="s">
        <v>2613</v>
      </c>
      <c r="E141" s="448" t="s">
        <v>2595</v>
      </c>
      <c r="F141" s="449">
        <v>12660.385310054186</v>
      </c>
      <c r="G141" s="450">
        <v>33220</v>
      </c>
      <c r="H141" s="449">
        <v>345227.87480986805</v>
      </c>
      <c r="I141" s="450">
        <v>2010446</v>
      </c>
      <c r="J141" s="454">
        <v>27.268354505427805</v>
      </c>
    </row>
    <row r="142" spans="2:10" s="234" customFormat="1" ht="19.5" customHeight="1">
      <c r="B142" s="226"/>
      <c r="C142" s="227" t="s">
        <v>2502</v>
      </c>
      <c r="D142" s="228"/>
      <c r="E142" s="229" t="s">
        <v>2503</v>
      </c>
      <c r="F142" s="230">
        <f>'[1]表1計算用'!S453</f>
        <v>64.8863339059826</v>
      </c>
      <c r="G142" s="231" t="s">
        <v>2504</v>
      </c>
      <c r="H142" s="230">
        <f>'[1]表1計算用'!T453</f>
        <v>39.785539302107445</v>
      </c>
      <c r="I142" s="232" t="s">
        <v>2505</v>
      </c>
      <c r="J142" s="233">
        <f>'[1]表1計算用'!P453</f>
        <v>50.80883572555208</v>
      </c>
    </row>
    <row r="143" spans="2:10" s="239" customFormat="1" ht="20.25" customHeight="1">
      <c r="B143" s="208">
        <v>19</v>
      </c>
      <c r="C143" s="191" t="s">
        <v>2614</v>
      </c>
      <c r="E143" s="194"/>
      <c r="F143" s="209"/>
      <c r="G143" s="196"/>
      <c r="H143" s="209"/>
      <c r="I143" s="196"/>
      <c r="J143" s="210"/>
    </row>
    <row r="144" spans="2:10" ht="18" customHeight="1">
      <c r="B144" s="225"/>
      <c r="D144" s="447" t="s">
        <v>2615</v>
      </c>
      <c r="E144" s="448" t="s">
        <v>2595</v>
      </c>
      <c r="F144" s="449">
        <v>98895.03418154197</v>
      </c>
      <c r="G144" s="450">
        <v>337024</v>
      </c>
      <c r="H144" s="449">
        <v>1497167.6038774296</v>
      </c>
      <c r="I144" s="450">
        <v>6694332</v>
      </c>
      <c r="J144" s="454">
        <v>15.138956331508757</v>
      </c>
    </row>
    <row r="145" spans="2:10" ht="18" customHeight="1">
      <c r="B145" s="208"/>
      <c r="C145" s="241"/>
      <c r="D145" s="447" t="s">
        <v>2616</v>
      </c>
      <c r="E145" s="448" t="s">
        <v>2595</v>
      </c>
      <c r="F145" s="449">
        <v>98205.19230801497</v>
      </c>
      <c r="G145" s="450">
        <v>595997</v>
      </c>
      <c r="H145" s="449">
        <v>1230374.6022038576</v>
      </c>
      <c r="I145" s="450">
        <v>2537732</v>
      </c>
      <c r="J145" s="454">
        <v>12.528610486753674</v>
      </c>
    </row>
    <row r="146" spans="2:10" ht="18" customHeight="1">
      <c r="B146" s="208"/>
      <c r="D146" s="447" t="s">
        <v>2617</v>
      </c>
      <c r="E146" s="448" t="s">
        <v>2595</v>
      </c>
      <c r="F146" s="449">
        <v>250816.21377266562</v>
      </c>
      <c r="G146" s="450">
        <v>39818</v>
      </c>
      <c r="H146" s="449">
        <v>4169762.6200651634</v>
      </c>
      <c r="I146" s="450">
        <v>47266</v>
      </c>
      <c r="J146" s="454">
        <v>16.624773005482595</v>
      </c>
    </row>
    <row r="147" spans="2:10" ht="18" customHeight="1">
      <c r="B147" s="208"/>
      <c r="D147" s="447" t="s">
        <v>2618</v>
      </c>
      <c r="E147" s="448" t="s">
        <v>2595</v>
      </c>
      <c r="F147" s="449">
        <v>3354.7989095419443</v>
      </c>
      <c r="G147" s="450">
        <v>8254146</v>
      </c>
      <c r="H147" s="449">
        <v>130552.54500268542</v>
      </c>
      <c r="I147" s="450">
        <v>1038938</v>
      </c>
      <c r="J147" s="454">
        <v>38.915162584368055</v>
      </c>
    </row>
    <row r="148" spans="2:10" s="234" customFormat="1" ht="19.5" customHeight="1">
      <c r="B148" s="211"/>
      <c r="C148" s="212" t="s">
        <v>2502</v>
      </c>
      <c r="D148" s="236"/>
      <c r="E148" s="213" t="s">
        <v>2503</v>
      </c>
      <c r="F148" s="214">
        <v>22.2</v>
      </c>
      <c r="G148" s="215" t="s">
        <v>2504</v>
      </c>
      <c r="H148" s="214">
        <v>14.6</v>
      </c>
      <c r="I148" s="190" t="s">
        <v>2505</v>
      </c>
      <c r="J148" s="216">
        <v>18</v>
      </c>
    </row>
    <row r="149" spans="2:10" s="239" customFormat="1" ht="20.25" customHeight="1">
      <c r="B149" s="218">
        <v>20</v>
      </c>
      <c r="C149" s="240" t="s">
        <v>2619</v>
      </c>
      <c r="D149" s="238"/>
      <c r="E149" s="221"/>
      <c r="F149" s="222"/>
      <c r="G149" s="223"/>
      <c r="H149" s="222"/>
      <c r="I149" s="223"/>
      <c r="J149" s="224"/>
    </row>
    <row r="150" spans="2:10" ht="17.25" customHeight="1">
      <c r="B150" s="225"/>
      <c r="D150" s="447" t="s">
        <v>1267</v>
      </c>
      <c r="E150" s="448" t="s">
        <v>2595</v>
      </c>
      <c r="F150" s="449">
        <v>2599.0042285394898</v>
      </c>
      <c r="G150" s="450">
        <v>9185441</v>
      </c>
      <c r="H150" s="449">
        <v>98325.15459804509</v>
      </c>
      <c r="I150" s="450">
        <v>5013000</v>
      </c>
      <c r="J150" s="454">
        <v>37.831856338802076</v>
      </c>
    </row>
    <row r="151" spans="2:10" ht="17.25" customHeight="1">
      <c r="B151" s="208"/>
      <c r="C151" s="241"/>
      <c r="D151" s="447" t="s">
        <v>1278</v>
      </c>
      <c r="E151" s="448" t="s">
        <v>2595</v>
      </c>
      <c r="F151" s="449">
        <v>892.8619441214773</v>
      </c>
      <c r="G151" s="450">
        <v>9484109</v>
      </c>
      <c r="H151" s="449">
        <v>39572.19031993437</v>
      </c>
      <c r="I151" s="450">
        <v>4876000</v>
      </c>
      <c r="J151" s="454">
        <v>44.32061482794077</v>
      </c>
    </row>
    <row r="152" spans="2:10" ht="17.25" customHeight="1">
      <c r="B152" s="208"/>
      <c r="D152" s="447" t="s">
        <v>1273</v>
      </c>
      <c r="E152" s="448" t="s">
        <v>2595</v>
      </c>
      <c r="F152" s="449">
        <v>207.63425287145128</v>
      </c>
      <c r="G152" s="450">
        <v>8054986</v>
      </c>
      <c r="H152" s="449">
        <v>13337.101888873569</v>
      </c>
      <c r="I152" s="450">
        <v>7253000</v>
      </c>
      <c r="J152" s="454">
        <v>64.23363055194328</v>
      </c>
    </row>
    <row r="153" spans="2:10" ht="17.25" customHeight="1">
      <c r="B153" s="208"/>
      <c r="D153" s="447" t="s">
        <v>1292</v>
      </c>
      <c r="E153" s="448" t="s">
        <v>2595</v>
      </c>
      <c r="F153" s="449">
        <v>143.18192930584974</v>
      </c>
      <c r="G153" s="450">
        <v>129666740</v>
      </c>
      <c r="H153" s="449">
        <v>5374.748827863363</v>
      </c>
      <c r="I153" s="450">
        <v>2986000</v>
      </c>
      <c r="J153" s="454">
        <v>37.53789918825864</v>
      </c>
    </row>
    <row r="154" spans="2:10" ht="17.25" customHeight="1">
      <c r="B154" s="208"/>
      <c r="D154" s="447" t="s">
        <v>2620</v>
      </c>
      <c r="E154" s="448" t="s">
        <v>2595</v>
      </c>
      <c r="F154" s="449">
        <v>433.26398042322563</v>
      </c>
      <c r="G154" s="450">
        <v>5224967</v>
      </c>
      <c r="H154" s="449">
        <v>12907.198777926294</v>
      </c>
      <c r="I154" s="450">
        <v>10474000</v>
      </c>
      <c r="J154" s="454">
        <v>29.790611177319988</v>
      </c>
    </row>
    <row r="155" spans="2:10" s="234" customFormat="1" ht="19.5" customHeight="1">
      <c r="B155" s="226"/>
      <c r="C155" s="227" t="s">
        <v>2502</v>
      </c>
      <c r="D155" s="228"/>
      <c r="E155" s="229" t="s">
        <v>2503</v>
      </c>
      <c r="F155" s="230">
        <v>39.2</v>
      </c>
      <c r="G155" s="231" t="s">
        <v>2504</v>
      </c>
      <c r="H155" s="230">
        <v>39.2</v>
      </c>
      <c r="I155" s="232" t="s">
        <v>2505</v>
      </c>
      <c r="J155" s="233">
        <v>39.2</v>
      </c>
    </row>
    <row r="156" spans="2:10" s="239" customFormat="1" ht="20.25" customHeight="1">
      <c r="B156" s="208">
        <v>21</v>
      </c>
      <c r="C156" s="191" t="s">
        <v>2621</v>
      </c>
      <c r="E156" s="194"/>
      <c r="F156" s="209"/>
      <c r="G156" s="196"/>
      <c r="H156" s="209"/>
      <c r="I156" s="196"/>
      <c r="J156" s="210"/>
    </row>
    <row r="157" spans="2:10" ht="16.5" customHeight="1">
      <c r="B157" s="225"/>
      <c r="D157" s="508" t="s">
        <v>2622</v>
      </c>
      <c r="E157" s="508"/>
      <c r="F157" s="449">
        <v>11275.594741099974</v>
      </c>
      <c r="G157" s="450">
        <v>231151</v>
      </c>
      <c r="H157" s="449">
        <v>232038.06475439336</v>
      </c>
      <c r="I157" s="450">
        <v>6382177</v>
      </c>
      <c r="J157" s="454">
        <v>20.578787202115887</v>
      </c>
    </row>
    <row r="158" spans="2:10" ht="17.25" customHeight="1">
      <c r="B158" s="208"/>
      <c r="C158" s="241"/>
      <c r="D158" s="447" t="s">
        <v>2623</v>
      </c>
      <c r="E158" s="448" t="s">
        <v>2595</v>
      </c>
      <c r="F158" s="449">
        <v>3141.59157172809</v>
      </c>
      <c r="G158" s="450">
        <v>12684166</v>
      </c>
      <c r="H158" s="449">
        <v>54653.02704554914</v>
      </c>
      <c r="I158" s="450">
        <v>13704584</v>
      </c>
      <c r="J158" s="454">
        <v>17.396604809289784</v>
      </c>
    </row>
    <row r="159" spans="2:10" ht="17.25" customHeight="1">
      <c r="B159" s="208"/>
      <c r="D159" s="447" t="s">
        <v>2624</v>
      </c>
      <c r="E159" s="448" t="s">
        <v>2595</v>
      </c>
      <c r="F159" s="449">
        <v>307.1973895962606</v>
      </c>
      <c r="G159" s="450">
        <v>6310135</v>
      </c>
      <c r="H159" s="449">
        <v>11034.97263008192</v>
      </c>
      <c r="I159" s="450">
        <v>18079338</v>
      </c>
      <c r="J159" s="454">
        <v>35.92144010268063</v>
      </c>
    </row>
    <row r="160" spans="2:10" ht="17.25" customHeight="1">
      <c r="B160" s="208"/>
      <c r="D160" s="447" t="s">
        <v>2472</v>
      </c>
      <c r="E160" s="448" t="s">
        <v>2595</v>
      </c>
      <c r="F160" s="449">
        <v>4752.811167119038</v>
      </c>
      <c r="G160" s="450">
        <v>20632</v>
      </c>
      <c r="H160" s="449">
        <v>51177.04542180071</v>
      </c>
      <c r="I160" s="450">
        <v>5746932</v>
      </c>
      <c r="J160" s="454">
        <v>10.767742210305856</v>
      </c>
    </row>
    <row r="161" spans="2:10" s="234" customFormat="1" ht="19.5" customHeight="1">
      <c r="B161" s="211"/>
      <c r="C161" s="212" t="s">
        <v>2502</v>
      </c>
      <c r="D161" s="236"/>
      <c r="E161" s="213" t="s">
        <v>2503</v>
      </c>
      <c r="F161" s="214">
        <f>'[1]表1計算用'!S485</f>
        <v>18.375525390823537</v>
      </c>
      <c r="G161" s="215" t="s">
        <v>2504</v>
      </c>
      <c r="H161" s="214">
        <f>'[1]表1計算用'!T485</f>
        <v>18.416472167605512</v>
      </c>
      <c r="I161" s="190" t="s">
        <v>2505</v>
      </c>
      <c r="J161" s="216">
        <f>'[1]表1計算用'!P485</f>
        <v>18.395987386526173</v>
      </c>
    </row>
    <row r="162" spans="2:10" s="239" customFormat="1" ht="18" customHeight="1">
      <c r="B162" s="218">
        <v>22</v>
      </c>
      <c r="C162" s="219" t="s">
        <v>2625</v>
      </c>
      <c r="D162" s="238"/>
      <c r="E162" s="221"/>
      <c r="F162" s="222"/>
      <c r="G162" s="223"/>
      <c r="H162" s="222"/>
      <c r="I162" s="223"/>
      <c r="J162" s="224"/>
    </row>
    <row r="163" spans="2:10" ht="14.25" customHeight="1">
      <c r="B163" s="225"/>
      <c r="D163" s="447" t="s">
        <v>1744</v>
      </c>
      <c r="E163" s="448" t="s">
        <v>2595</v>
      </c>
      <c r="F163" s="449">
        <v>149.94002399040386</v>
      </c>
      <c r="G163" s="450">
        <v>3089455</v>
      </c>
      <c r="H163" s="449">
        <v>11667.739044802613</v>
      </c>
      <c r="I163" s="450">
        <v>14595287</v>
      </c>
      <c r="J163" s="454">
        <v>77.81604093613689</v>
      </c>
    </row>
    <row r="164" spans="2:10" ht="15" customHeight="1">
      <c r="B164" s="208"/>
      <c r="D164" s="447"/>
      <c r="F164" s="209"/>
      <c r="G164" s="509" t="s">
        <v>2626</v>
      </c>
      <c r="H164" s="509"/>
      <c r="I164" s="509"/>
      <c r="J164" s="510"/>
    </row>
    <row r="165" spans="2:10" ht="12.75" customHeight="1">
      <c r="B165" s="208"/>
      <c r="D165" s="447" t="s">
        <v>2627</v>
      </c>
      <c r="E165" s="448" t="s">
        <v>2628</v>
      </c>
      <c r="F165" s="449">
        <v>75232.11600779466</v>
      </c>
      <c r="G165" s="453">
        <v>25888.621</v>
      </c>
      <c r="H165" s="449">
        <v>848285.4348505574</v>
      </c>
      <c r="I165" s="450">
        <v>297539</v>
      </c>
      <c r="J165" s="454">
        <v>11.275575909132586</v>
      </c>
    </row>
    <row r="166" spans="2:10" ht="15" customHeight="1">
      <c r="B166" s="208"/>
      <c r="F166" s="509" t="s">
        <v>2629</v>
      </c>
      <c r="G166" s="509"/>
      <c r="H166" s="509"/>
      <c r="I166" s="509"/>
      <c r="J166" s="210"/>
    </row>
    <row r="167" spans="2:10" s="234" customFormat="1" ht="17.25" customHeight="1" thickBot="1">
      <c r="B167" s="242"/>
      <c r="C167" s="243" t="s">
        <v>2502</v>
      </c>
      <c r="D167" s="244"/>
      <c r="E167" s="245" t="s">
        <v>2503</v>
      </c>
      <c r="F167" s="246">
        <v>24.1</v>
      </c>
      <c r="G167" s="247" t="s">
        <v>2504</v>
      </c>
      <c r="H167" s="246">
        <v>17.2</v>
      </c>
      <c r="I167" s="248" t="s">
        <v>2505</v>
      </c>
      <c r="J167" s="249">
        <v>20.3</v>
      </c>
    </row>
    <row r="168" spans="2:10" s="255" customFormat="1" ht="9.75" customHeight="1">
      <c r="B168" s="250"/>
      <c r="C168" s="212"/>
      <c r="D168" s="236"/>
      <c r="E168" s="251"/>
      <c r="F168" s="252"/>
      <c r="G168" s="253"/>
      <c r="H168" s="252"/>
      <c r="I168" s="254"/>
      <c r="J168" s="214"/>
    </row>
    <row r="169" spans="2:10" s="255" customFormat="1" ht="32.25" customHeight="1" hidden="1">
      <c r="B169" s="250"/>
      <c r="C169" s="212"/>
      <c r="D169" s="236"/>
      <c r="E169" s="251"/>
      <c r="F169" s="252"/>
      <c r="G169" s="253"/>
      <c r="H169" s="252"/>
      <c r="I169" s="254"/>
      <c r="J169" s="214"/>
    </row>
    <row r="170" spans="2:10" s="255" customFormat="1" ht="32.25" customHeight="1" hidden="1">
      <c r="B170" s="250"/>
      <c r="C170" s="212"/>
      <c r="D170" s="236"/>
      <c r="E170" s="251"/>
      <c r="F170" s="252"/>
      <c r="G170" s="253"/>
      <c r="H170" s="252"/>
      <c r="I170" s="254"/>
      <c r="J170" s="214"/>
    </row>
    <row r="171" spans="2:10" ht="14.25" customHeight="1">
      <c r="B171" s="256" t="s">
        <v>2630</v>
      </c>
      <c r="C171" s="257"/>
      <c r="D171" s="255"/>
      <c r="E171" s="258"/>
      <c r="F171" s="259"/>
      <c r="G171" s="260"/>
      <c r="H171" s="259"/>
      <c r="I171" s="260"/>
      <c r="J171" s="259"/>
    </row>
    <row r="172" spans="2:10" ht="17.25" customHeight="1">
      <c r="B172" s="261" t="s">
        <v>2631</v>
      </c>
      <c r="C172" s="262"/>
      <c r="D172" s="262"/>
      <c r="E172" s="263"/>
      <c r="F172" s="264"/>
      <c r="G172" s="265"/>
      <c r="H172" s="264"/>
      <c r="I172" s="265"/>
      <c r="J172" s="264"/>
    </row>
    <row r="173" spans="2:10" s="267" customFormat="1" ht="57" customHeight="1">
      <c r="B173" s="507" t="s">
        <v>2632</v>
      </c>
      <c r="C173" s="507"/>
      <c r="D173" s="507"/>
      <c r="E173" s="507"/>
      <c r="F173" s="507"/>
      <c r="G173" s="507"/>
      <c r="H173" s="507"/>
      <c r="I173" s="507"/>
      <c r="J173" s="507"/>
    </row>
    <row r="174" spans="2:10" s="267" customFormat="1" ht="28.5" customHeight="1">
      <c r="B174" s="507" t="s">
        <v>2633</v>
      </c>
      <c r="C174" s="507"/>
      <c r="D174" s="507"/>
      <c r="E174" s="507"/>
      <c r="F174" s="507"/>
      <c r="G174" s="507"/>
      <c r="H174" s="507"/>
      <c r="I174" s="507"/>
      <c r="J174" s="507"/>
    </row>
    <row r="175" spans="2:10" s="267" customFormat="1" ht="3" customHeight="1">
      <c r="B175" s="266"/>
      <c r="C175" s="268"/>
      <c r="D175" s="268"/>
      <c r="E175" s="268"/>
      <c r="F175" s="268"/>
      <c r="G175" s="268"/>
      <c r="H175" s="268"/>
      <c r="I175" s="268"/>
      <c r="J175" s="268"/>
    </row>
    <row r="176" spans="2:10" s="267" customFormat="1" ht="17.25" customHeight="1">
      <c r="B176" s="269" t="s">
        <v>2634</v>
      </c>
      <c r="C176" s="270"/>
      <c r="D176" s="270"/>
      <c r="E176" s="270"/>
      <c r="F176" s="269"/>
      <c r="G176" s="270"/>
      <c r="H176" s="269"/>
      <c r="I176" s="270"/>
      <c r="J176" s="269"/>
    </row>
    <row r="177" spans="2:10" s="267" customFormat="1" ht="30.75" customHeight="1">
      <c r="B177" s="507" t="s">
        <v>2635</v>
      </c>
      <c r="C177" s="507"/>
      <c r="D177" s="507"/>
      <c r="E177" s="507"/>
      <c r="F177" s="507"/>
      <c r="G177" s="507"/>
      <c r="H177" s="507"/>
      <c r="I177" s="507"/>
      <c r="J177" s="507"/>
    </row>
    <row r="178" spans="2:10" s="267" customFormat="1" ht="84" customHeight="1">
      <c r="B178" s="507" t="s">
        <v>2636</v>
      </c>
      <c r="C178" s="507"/>
      <c r="D178" s="507"/>
      <c r="E178" s="507"/>
      <c r="F178" s="507"/>
      <c r="G178" s="507"/>
      <c r="H178" s="507"/>
      <c r="I178" s="507"/>
      <c r="J178" s="507"/>
    </row>
    <row r="179" spans="2:10" s="267" customFormat="1" ht="17.25" customHeight="1">
      <c r="B179" s="257" t="s">
        <v>2637</v>
      </c>
      <c r="C179" s="257"/>
      <c r="D179" s="257"/>
      <c r="E179" s="257"/>
      <c r="F179" s="271"/>
      <c r="G179" s="257"/>
      <c r="H179" s="271"/>
      <c r="I179" s="257"/>
      <c r="J179" s="271"/>
    </row>
    <row r="180" spans="2:10" ht="12.75">
      <c r="B180" s="269" t="s">
        <v>2638</v>
      </c>
      <c r="C180" s="269"/>
      <c r="D180" s="269"/>
      <c r="E180" s="269"/>
      <c r="F180" s="269"/>
      <c r="G180" s="269"/>
      <c r="H180" s="269"/>
      <c r="I180" s="269"/>
      <c r="J180" s="269"/>
    </row>
    <row r="181" spans="2:10" ht="12.75">
      <c r="B181" s="257" t="s">
        <v>2639</v>
      </c>
      <c r="C181" s="257"/>
      <c r="D181" s="257"/>
      <c r="E181" s="257"/>
      <c r="F181" s="271"/>
      <c r="G181" s="257"/>
      <c r="H181" s="271"/>
      <c r="I181" s="257"/>
      <c r="J181" s="271"/>
    </row>
    <row r="182" spans="2:10" ht="29.25" customHeight="1">
      <c r="B182" s="507" t="s">
        <v>2640</v>
      </c>
      <c r="C182" s="507"/>
      <c r="D182" s="507"/>
      <c r="E182" s="507"/>
      <c r="F182" s="507"/>
      <c r="G182" s="507"/>
      <c r="H182" s="507"/>
      <c r="I182" s="507"/>
      <c r="J182" s="507"/>
    </row>
    <row r="183" spans="2:10" ht="12.75">
      <c r="B183" s="261"/>
      <c r="C183" s="261"/>
      <c r="D183" s="261"/>
      <c r="E183" s="272"/>
      <c r="F183" s="264"/>
      <c r="G183" s="264"/>
      <c r="H183" s="264"/>
      <c r="I183" s="264"/>
      <c r="J183" s="264"/>
    </row>
    <row r="184" spans="2:10" ht="12.75">
      <c r="B184" s="273"/>
      <c r="C184" s="273"/>
      <c r="D184" s="273"/>
      <c r="E184" s="258"/>
      <c r="F184" s="259"/>
      <c r="G184" s="260"/>
      <c r="H184" s="259"/>
      <c r="I184" s="260"/>
      <c r="J184" s="259"/>
    </row>
    <row r="185" spans="2:10" ht="12.75">
      <c r="B185" s="273"/>
      <c r="C185" s="273"/>
      <c r="D185" s="273"/>
      <c r="E185" s="258"/>
      <c r="F185" s="259"/>
      <c r="G185" s="260"/>
      <c r="H185" s="259"/>
      <c r="I185" s="260"/>
      <c r="J185" s="259"/>
    </row>
  </sheetData>
  <mergeCells count="17">
    <mergeCell ref="B4:C5"/>
    <mergeCell ref="D4:D5"/>
    <mergeCell ref="E4:E5"/>
    <mergeCell ref="F4:G4"/>
    <mergeCell ref="H4:I4"/>
    <mergeCell ref="J4:J5"/>
    <mergeCell ref="G17:J17"/>
    <mergeCell ref="G19:J19"/>
    <mergeCell ref="D135:E135"/>
    <mergeCell ref="D157:E157"/>
    <mergeCell ref="G164:J164"/>
    <mergeCell ref="F166:I166"/>
    <mergeCell ref="B182:J182"/>
    <mergeCell ref="B173:J173"/>
    <mergeCell ref="B174:J174"/>
    <mergeCell ref="B177:J177"/>
    <mergeCell ref="B178:J178"/>
  </mergeCells>
  <printOptions/>
  <pageMargins left="0.75" right="0.75" top="1" bottom="1" header="0.512" footer="0.512"/>
  <pageSetup firstPageNumber="65" useFirstPageNumber="1" orientation="portrait" paperSize="9" scale="92" r:id="rId1"/>
  <headerFooter alignWithMargins="0">
    <oddFooter>&amp;C&amp;P</oddFooter>
  </headerFooter>
  <rowBreaks count="4" manualBreakCount="4">
    <brk id="39" min="1" max="9" man="1"/>
    <brk id="81" min="1" max="9" man="1"/>
    <brk id="117" min="1" max="9" man="1"/>
    <brk id="155" min="1" max="9" man="1"/>
  </rowBreaks>
</worksheet>
</file>

<file path=xl/worksheets/sheet6.xml><?xml version="1.0" encoding="utf-8"?>
<worksheet xmlns="http://schemas.openxmlformats.org/spreadsheetml/2006/main" xmlns:r="http://schemas.openxmlformats.org/officeDocument/2006/relationships">
  <dimension ref="B1:S379"/>
  <sheetViews>
    <sheetView workbookViewId="0" topLeftCell="A1">
      <selection activeCell="A1" sqref="A1"/>
    </sheetView>
  </sheetViews>
  <sheetFormatPr defaultColWidth="9.00390625" defaultRowHeight="13.5"/>
  <cols>
    <col min="1" max="1" width="4.50390625" style="131" customWidth="1"/>
    <col min="2" max="2" width="1.875" style="138" customWidth="1"/>
    <col min="3" max="3" width="2.125" style="131" customWidth="1"/>
    <col min="4" max="4" width="0.12890625" style="299" customWidth="1"/>
    <col min="5" max="5" width="35.75390625" style="299" customWidth="1"/>
    <col min="6" max="6" width="10.375" style="131" customWidth="1"/>
    <col min="7" max="7" width="7.625" style="138" customWidth="1"/>
    <col min="8" max="8" width="7.625" style="131" customWidth="1"/>
    <col min="9" max="9" width="8.00390625" style="274" customWidth="1"/>
    <col min="10" max="10" width="7.125" style="274" customWidth="1"/>
    <col min="11" max="11" width="0.5" style="131" customWidth="1"/>
    <col min="12" max="12" width="7.75390625" style="131" customWidth="1"/>
    <col min="13" max="13" width="3.875" style="131" customWidth="1"/>
    <col min="14" max="14" width="8.625" style="275" hidden="1" customWidth="1"/>
    <col min="15" max="15" width="9.375" style="131" hidden="1" customWidth="1"/>
    <col min="16" max="17" width="7.00390625" style="131" hidden="1" customWidth="1"/>
    <col min="18" max="18" width="12.00390625" style="131" hidden="1" customWidth="1"/>
    <col min="19" max="16384" width="9.00390625" style="131" customWidth="1"/>
  </cols>
  <sheetData>
    <row r="1" spans="3:5" ht="6.75" customHeight="1">
      <c r="C1" s="89"/>
      <c r="D1" s="90"/>
      <c r="E1" s="90"/>
    </row>
    <row r="2" spans="3:9" ht="32.25" customHeight="1">
      <c r="C2" s="89"/>
      <c r="D2" s="90"/>
      <c r="E2" s="94" t="s">
        <v>2471</v>
      </c>
      <c r="F2" s="276"/>
      <c r="G2" s="277"/>
      <c r="H2" s="278"/>
      <c r="I2" s="278"/>
    </row>
    <row r="3" spans="3:9" ht="9" customHeight="1" thickBot="1">
      <c r="C3" s="89"/>
      <c r="D3" s="90"/>
      <c r="E3" s="279"/>
      <c r="F3" s="280"/>
      <c r="G3" s="281"/>
      <c r="I3" s="282"/>
    </row>
    <row r="4" spans="2:12" ht="18.75" customHeight="1">
      <c r="B4" s="283" t="s">
        <v>2641</v>
      </c>
      <c r="C4" s="284"/>
      <c r="D4" s="284"/>
      <c r="E4" s="285"/>
      <c r="F4" s="527" t="s">
        <v>2642</v>
      </c>
      <c r="G4" s="528"/>
      <c r="H4" s="529"/>
      <c r="I4" s="530" t="s">
        <v>2643</v>
      </c>
      <c r="J4" s="531"/>
      <c r="K4" s="286"/>
      <c r="L4" s="287" t="s">
        <v>2644</v>
      </c>
    </row>
    <row r="5" spans="2:12" ht="15.75" customHeight="1">
      <c r="B5" s="288"/>
      <c r="C5" s="534" t="s">
        <v>3102</v>
      </c>
      <c r="D5" s="534"/>
      <c r="E5" s="535"/>
      <c r="F5" s="289" t="s">
        <v>3103</v>
      </c>
      <c r="G5" s="290" t="s">
        <v>3104</v>
      </c>
      <c r="H5" s="291" t="s">
        <v>3105</v>
      </c>
      <c r="I5" s="532"/>
      <c r="J5" s="533"/>
      <c r="K5" s="138"/>
      <c r="L5" s="538" t="s">
        <v>2645</v>
      </c>
    </row>
    <row r="6" spans="2:18" ht="14.25" customHeight="1" thickBot="1">
      <c r="B6" s="292"/>
      <c r="C6" s="536"/>
      <c r="D6" s="536"/>
      <c r="E6" s="537"/>
      <c r="F6" s="293" t="s">
        <v>3108</v>
      </c>
      <c r="G6" s="294" t="s">
        <v>3109</v>
      </c>
      <c r="H6" s="134" t="s">
        <v>3109</v>
      </c>
      <c r="I6" s="295" t="s">
        <v>2646</v>
      </c>
      <c r="J6" s="296" t="s">
        <v>2647</v>
      </c>
      <c r="K6" s="297"/>
      <c r="L6" s="539"/>
      <c r="N6" s="298" t="s">
        <v>2648</v>
      </c>
      <c r="R6" s="299" t="s">
        <v>2649</v>
      </c>
    </row>
    <row r="7" spans="2:12" ht="14.25" customHeight="1">
      <c r="B7" s="300" t="s">
        <v>2650</v>
      </c>
      <c r="C7" s="284"/>
      <c r="D7" s="284"/>
      <c r="E7" s="284"/>
      <c r="F7" s="301"/>
      <c r="G7" s="302"/>
      <c r="H7" s="302"/>
      <c r="I7" s="303"/>
      <c r="J7" s="304"/>
      <c r="K7" s="286"/>
      <c r="L7" s="305">
        <f>L12</f>
        <v>72.14802843463421</v>
      </c>
    </row>
    <row r="8" spans="2:12" ht="12.75">
      <c r="B8" s="306"/>
      <c r="C8" s="307" t="s">
        <v>2754</v>
      </c>
      <c r="D8" s="112"/>
      <c r="E8" s="112"/>
      <c r="F8" s="179"/>
      <c r="G8" s="178"/>
      <c r="H8" s="178"/>
      <c r="I8" s="308"/>
      <c r="J8" s="308"/>
      <c r="K8" s="309"/>
      <c r="L8" s="180"/>
    </row>
    <row r="9" spans="2:12" ht="12.75">
      <c r="B9" s="306"/>
      <c r="C9" s="310"/>
      <c r="D9" s="107" t="s">
        <v>2755</v>
      </c>
      <c r="E9" s="311"/>
      <c r="F9" s="184">
        <v>3900</v>
      </c>
      <c r="G9" s="178">
        <v>600</v>
      </c>
      <c r="H9" s="312">
        <v>680</v>
      </c>
      <c r="I9" s="308">
        <v>1.00394</v>
      </c>
      <c r="J9" s="308">
        <v>1.3907</v>
      </c>
      <c r="K9" s="138"/>
      <c r="L9" s="313">
        <f>(F9/I9)/((G9+H9)/2/J9)</f>
        <v>8.441319326852202</v>
      </c>
    </row>
    <row r="10" spans="2:12" ht="12.75">
      <c r="B10" s="306"/>
      <c r="C10" s="310"/>
      <c r="D10" s="107" t="s">
        <v>2756</v>
      </c>
      <c r="E10" s="311"/>
      <c r="F10" s="184">
        <v>11700</v>
      </c>
      <c r="G10" s="178">
        <v>120</v>
      </c>
      <c r="H10" s="312">
        <v>1400</v>
      </c>
      <c r="I10" s="308">
        <v>0.814436</v>
      </c>
      <c r="J10" s="308">
        <v>1.3907</v>
      </c>
      <c r="K10" s="138"/>
      <c r="L10" s="313">
        <f>(F10/I10)/((G10+H10)/2/J10)</f>
        <v>26.28746829255557</v>
      </c>
    </row>
    <row r="11" spans="2:12" ht="12.75">
      <c r="B11" s="306"/>
      <c r="C11" s="310"/>
      <c r="D11" s="107" t="s">
        <v>2757</v>
      </c>
      <c r="E11" s="311"/>
      <c r="F11" s="184">
        <v>87000</v>
      </c>
      <c r="G11" s="178">
        <v>6000</v>
      </c>
      <c r="H11" s="312">
        <v>6600</v>
      </c>
      <c r="I11" s="308">
        <v>1.00394</v>
      </c>
      <c r="J11" s="308">
        <v>1.3907</v>
      </c>
      <c r="K11" s="138"/>
      <c r="L11" s="313">
        <f>(F11/I11)/((G11+H11)/2/J11)</f>
        <v>19.12953439638301</v>
      </c>
    </row>
    <row r="12" spans="2:12" ht="13.5" thickBot="1">
      <c r="B12" s="314"/>
      <c r="C12" s="315"/>
      <c r="D12" s="124" t="s">
        <v>2758</v>
      </c>
      <c r="E12" s="316"/>
      <c r="F12" s="317">
        <v>50000</v>
      </c>
      <c r="G12" s="182">
        <v>960</v>
      </c>
      <c r="H12" s="318">
        <v>960</v>
      </c>
      <c r="I12" s="319">
        <v>1.00394</v>
      </c>
      <c r="J12" s="319">
        <v>1.3907</v>
      </c>
      <c r="K12" s="297"/>
      <c r="L12" s="183">
        <f>(F12/I12)/((G12+H12)/2/J12)</f>
        <v>72.14802843463421</v>
      </c>
    </row>
    <row r="13" spans="2:18" s="328" customFormat="1" ht="17.25" customHeight="1">
      <c r="B13" s="320" t="s">
        <v>2651</v>
      </c>
      <c r="C13" s="321"/>
      <c r="D13" s="322"/>
      <c r="E13" s="323"/>
      <c r="F13" s="320"/>
      <c r="G13" s="324"/>
      <c r="H13" s="325"/>
      <c r="I13" s="326"/>
      <c r="J13" s="326"/>
      <c r="K13" s="325"/>
      <c r="L13" s="327">
        <f>N13/R13</f>
        <v>75.3685696466112</v>
      </c>
      <c r="N13" s="275">
        <f>SUM(N14:N66)</f>
        <v>26850056</v>
      </c>
      <c r="O13" s="275">
        <f>SUM(O14:O66)</f>
        <v>7117809921</v>
      </c>
      <c r="P13" s="275">
        <f>SUM(P14:P66)</f>
        <v>2327601</v>
      </c>
      <c r="Q13" s="275">
        <f>SUM(Q14:Q66)</f>
        <v>0</v>
      </c>
      <c r="R13" s="329">
        <f>R17+R41+R49+R54</f>
        <v>356250.04064552067</v>
      </c>
    </row>
    <row r="14" spans="2:16" ht="12.75">
      <c r="B14" s="306"/>
      <c r="C14" s="307" t="s">
        <v>3157</v>
      </c>
      <c r="D14" s="112"/>
      <c r="E14" s="102"/>
      <c r="F14" s="184"/>
      <c r="G14" s="178"/>
      <c r="H14" s="312"/>
      <c r="I14" s="308"/>
      <c r="J14" s="308"/>
      <c r="K14" s="309"/>
      <c r="L14" s="180"/>
      <c r="O14" s="330">
        <v>711201</v>
      </c>
      <c r="P14" t="s">
        <v>2652</v>
      </c>
    </row>
    <row r="15" spans="2:16" ht="12.75">
      <c r="B15" s="306"/>
      <c r="C15" s="310"/>
      <c r="D15" s="107" t="s">
        <v>3158</v>
      </c>
      <c r="E15" s="108"/>
      <c r="F15" s="184">
        <v>2470</v>
      </c>
      <c r="G15" s="178">
        <v>534</v>
      </c>
      <c r="H15" s="312">
        <v>534</v>
      </c>
      <c r="I15" s="308">
        <v>1.018</v>
      </c>
      <c r="J15" s="308">
        <v>1.5504</v>
      </c>
      <c r="K15" s="138"/>
      <c r="L15" s="313">
        <f>(F15/I15)/((G15+H15)/2/J15)</f>
        <v>7.044524403434803</v>
      </c>
      <c r="P15">
        <v>185463</v>
      </c>
    </row>
    <row r="16" spans="2:12" ht="12.75" hidden="1">
      <c r="B16" s="306"/>
      <c r="C16" s="331"/>
      <c r="D16" s="107" t="s">
        <v>3159</v>
      </c>
      <c r="E16" s="108"/>
      <c r="F16" s="184">
        <v>2470</v>
      </c>
      <c r="G16" s="178"/>
      <c r="H16" s="312"/>
      <c r="I16" s="308">
        <v>1.018</v>
      </c>
      <c r="J16" s="308">
        <v>1.5504</v>
      </c>
      <c r="K16" s="138"/>
      <c r="L16" s="180"/>
    </row>
    <row r="17" spans="2:18" ht="12.75">
      <c r="B17" s="306"/>
      <c r="C17" s="307" t="s">
        <v>3160</v>
      </c>
      <c r="D17" s="112"/>
      <c r="E17" s="102"/>
      <c r="F17" s="184"/>
      <c r="G17" s="178"/>
      <c r="H17" s="312"/>
      <c r="I17" s="308"/>
      <c r="J17" s="308"/>
      <c r="K17" s="138"/>
      <c r="L17" s="180">
        <f>(L18*L19)^(1/2)</f>
        <v>70.90458198357373</v>
      </c>
      <c r="N17">
        <v>13776920</v>
      </c>
      <c r="O17" s="330">
        <v>712201</v>
      </c>
      <c r="P17" t="s">
        <v>2653</v>
      </c>
      <c r="R17" s="332">
        <f>N17/L17</f>
        <v>194302.2526131197</v>
      </c>
    </row>
    <row r="18" spans="2:18" ht="12.75">
      <c r="B18" s="306"/>
      <c r="C18" s="310"/>
      <c r="D18" s="107" t="s">
        <v>3161</v>
      </c>
      <c r="E18" s="108"/>
      <c r="F18" s="184">
        <v>4400</v>
      </c>
      <c r="G18" s="178">
        <v>300</v>
      </c>
      <c r="H18" s="312">
        <v>280</v>
      </c>
      <c r="I18" s="308">
        <v>1.018</v>
      </c>
      <c r="J18" s="308">
        <v>1.5504</v>
      </c>
      <c r="K18" s="138"/>
      <c r="L18" s="180">
        <f>(F18/I18)/((G18+H18)/2/J18)</f>
        <v>23.10737754894655</v>
      </c>
      <c r="R18" s="332"/>
    </row>
    <row r="19" spans="2:18" ht="12.75">
      <c r="B19" s="306"/>
      <c r="C19" s="331"/>
      <c r="D19" s="107" t="s">
        <v>3162</v>
      </c>
      <c r="E19" s="108"/>
      <c r="F19" s="333">
        <v>45000</v>
      </c>
      <c r="G19" s="334">
        <v>320</v>
      </c>
      <c r="H19" s="335">
        <v>310</v>
      </c>
      <c r="I19" s="308">
        <v>1.018</v>
      </c>
      <c r="J19" s="308">
        <v>1.5504</v>
      </c>
      <c r="K19" s="336"/>
      <c r="L19" s="180">
        <f>(F19/I19)/((G19+H19)/2/J19)</f>
        <v>217.56946393488633</v>
      </c>
      <c r="R19" s="332"/>
    </row>
    <row r="20" spans="2:18" ht="12.75" hidden="1">
      <c r="B20" s="306"/>
      <c r="C20" s="310"/>
      <c r="D20" s="104" t="s">
        <v>3163</v>
      </c>
      <c r="E20" s="118"/>
      <c r="F20" s="306"/>
      <c r="G20" s="178"/>
      <c r="H20" s="138"/>
      <c r="I20" s="337"/>
      <c r="J20" s="337"/>
      <c r="K20" s="138"/>
      <c r="L20" s="177"/>
      <c r="R20" s="332" t="e">
        <f aca="true" t="shared" si="0" ref="R20:R41">N20/L20</f>
        <v>#DIV/0!</v>
      </c>
    </row>
    <row r="21" spans="2:18" ht="12.75" hidden="1">
      <c r="B21" s="306"/>
      <c r="C21" s="331"/>
      <c r="D21" s="106"/>
      <c r="E21" s="105" t="s">
        <v>3164</v>
      </c>
      <c r="F21" s="184">
        <v>145000</v>
      </c>
      <c r="G21" s="178"/>
      <c r="H21" s="312"/>
      <c r="I21" s="308">
        <v>1.018</v>
      </c>
      <c r="J21" s="308"/>
      <c r="K21" s="138"/>
      <c r="L21" s="180"/>
      <c r="R21" s="332" t="e">
        <f t="shared" si="0"/>
        <v>#DIV/0!</v>
      </c>
    </row>
    <row r="22" spans="2:18" ht="12.75" hidden="1">
      <c r="B22" s="306"/>
      <c r="C22" s="307" t="s">
        <v>3165</v>
      </c>
      <c r="D22" s="112"/>
      <c r="E22" s="102"/>
      <c r="F22" s="184"/>
      <c r="G22" s="178"/>
      <c r="H22" s="312"/>
      <c r="I22" s="308"/>
      <c r="J22" s="308"/>
      <c r="K22" s="138"/>
      <c r="L22" s="180"/>
      <c r="R22" s="332" t="e">
        <f t="shared" si="0"/>
        <v>#DIV/0!</v>
      </c>
    </row>
    <row r="23" spans="2:18" ht="12.75" hidden="1">
      <c r="B23" s="306"/>
      <c r="C23" s="310"/>
      <c r="D23" s="107" t="s">
        <v>3166</v>
      </c>
      <c r="E23" s="108"/>
      <c r="F23" s="184"/>
      <c r="G23" s="178">
        <v>51.7</v>
      </c>
      <c r="H23" s="312">
        <v>51.7</v>
      </c>
      <c r="I23" s="308">
        <v>1.018</v>
      </c>
      <c r="J23" s="308">
        <v>1.5504</v>
      </c>
      <c r="K23" s="138"/>
      <c r="L23" s="180"/>
      <c r="R23" s="332" t="e">
        <f t="shared" si="0"/>
        <v>#DIV/0!</v>
      </c>
    </row>
    <row r="24" spans="2:18" ht="12.75" hidden="1">
      <c r="B24" s="306"/>
      <c r="C24" s="331"/>
      <c r="D24" s="107" t="s">
        <v>3167</v>
      </c>
      <c r="E24" s="108"/>
      <c r="F24" s="184"/>
      <c r="G24" s="178">
        <v>18.5</v>
      </c>
      <c r="H24" s="312">
        <v>18.5</v>
      </c>
      <c r="I24" s="308">
        <v>1.018</v>
      </c>
      <c r="J24" s="308">
        <v>1.5504</v>
      </c>
      <c r="K24" s="138"/>
      <c r="L24" s="180"/>
      <c r="R24" s="332" t="e">
        <f t="shared" si="0"/>
        <v>#DIV/0!</v>
      </c>
    </row>
    <row r="25" spans="2:18" ht="12.75" hidden="1">
      <c r="B25" s="306"/>
      <c r="C25" s="307" t="s">
        <v>3168</v>
      </c>
      <c r="D25" s="112"/>
      <c r="E25" s="102"/>
      <c r="F25" s="184"/>
      <c r="G25" s="178"/>
      <c r="H25" s="312"/>
      <c r="I25" s="308"/>
      <c r="J25" s="308"/>
      <c r="K25" s="138"/>
      <c r="L25" s="180"/>
      <c r="R25" s="332" t="e">
        <f t="shared" si="0"/>
        <v>#DIV/0!</v>
      </c>
    </row>
    <row r="26" spans="2:18" ht="12.75" hidden="1">
      <c r="B26" s="306"/>
      <c r="C26" s="310"/>
      <c r="D26" s="107" t="s">
        <v>3169</v>
      </c>
      <c r="E26" s="108"/>
      <c r="F26" s="184" t="s">
        <v>3170</v>
      </c>
      <c r="G26" s="178"/>
      <c r="H26" s="312"/>
      <c r="I26" s="308">
        <v>1.018</v>
      </c>
      <c r="J26" s="308"/>
      <c r="K26" s="138"/>
      <c r="L26" s="180"/>
      <c r="R26" s="332" t="e">
        <f t="shared" si="0"/>
        <v>#DIV/0!</v>
      </c>
    </row>
    <row r="27" spans="2:18" ht="12.75" hidden="1">
      <c r="B27" s="306"/>
      <c r="C27" s="310"/>
      <c r="D27" s="107" t="s">
        <v>3171</v>
      </c>
      <c r="E27" s="108"/>
      <c r="F27" s="184" t="s">
        <v>3172</v>
      </c>
      <c r="G27" s="178"/>
      <c r="H27" s="312"/>
      <c r="I27" s="308">
        <v>1.018</v>
      </c>
      <c r="J27" s="308"/>
      <c r="K27" s="138"/>
      <c r="L27" s="180"/>
      <c r="R27" s="332" t="e">
        <f t="shared" si="0"/>
        <v>#DIV/0!</v>
      </c>
    </row>
    <row r="28" spans="2:18" ht="12.75" hidden="1">
      <c r="B28" s="306"/>
      <c r="C28" s="331"/>
      <c r="D28" s="107" t="s">
        <v>3173</v>
      </c>
      <c r="E28" s="108"/>
      <c r="F28" s="184" t="s">
        <v>3174</v>
      </c>
      <c r="G28" s="178"/>
      <c r="H28" s="312"/>
      <c r="I28" s="308">
        <v>1.018</v>
      </c>
      <c r="J28" s="308"/>
      <c r="K28" s="138"/>
      <c r="L28" s="180"/>
      <c r="R28" s="332" t="e">
        <f t="shared" si="0"/>
        <v>#DIV/0!</v>
      </c>
    </row>
    <row r="29" spans="2:18" ht="12.75" hidden="1">
      <c r="B29" s="306"/>
      <c r="C29" s="307" t="s">
        <v>3175</v>
      </c>
      <c r="D29" s="112"/>
      <c r="E29" s="102"/>
      <c r="F29" s="184"/>
      <c r="G29" s="178"/>
      <c r="H29" s="312"/>
      <c r="I29" s="308"/>
      <c r="J29" s="308"/>
      <c r="K29" s="138"/>
      <c r="L29" s="180"/>
      <c r="R29" s="332" t="e">
        <f t="shared" si="0"/>
        <v>#DIV/0!</v>
      </c>
    </row>
    <row r="30" spans="2:18" ht="12.75" hidden="1">
      <c r="B30" s="306"/>
      <c r="C30" s="310"/>
      <c r="D30" s="107" t="s">
        <v>3176</v>
      </c>
      <c r="E30" s="108"/>
      <c r="F30" s="184">
        <v>136000</v>
      </c>
      <c r="G30" s="178"/>
      <c r="H30" s="312"/>
      <c r="I30" s="308">
        <v>1.018</v>
      </c>
      <c r="J30" s="308"/>
      <c r="K30" s="138"/>
      <c r="L30" s="180"/>
      <c r="R30" s="332" t="e">
        <f t="shared" si="0"/>
        <v>#DIV/0!</v>
      </c>
    </row>
    <row r="31" spans="2:18" ht="12.75" hidden="1">
      <c r="B31" s="306"/>
      <c r="C31" s="310"/>
      <c r="D31" s="107" t="s">
        <v>3177</v>
      </c>
      <c r="E31" s="108"/>
      <c r="F31" s="184">
        <v>850000</v>
      </c>
      <c r="G31" s="178"/>
      <c r="H31" s="312"/>
      <c r="I31" s="308">
        <v>1.018</v>
      </c>
      <c r="J31" s="308"/>
      <c r="K31" s="138"/>
      <c r="L31" s="180"/>
      <c r="R31" s="332" t="e">
        <f t="shared" si="0"/>
        <v>#DIV/0!</v>
      </c>
    </row>
    <row r="32" spans="2:18" ht="12.75" hidden="1">
      <c r="B32" s="306"/>
      <c r="C32" s="310"/>
      <c r="D32" s="101" t="s">
        <v>3178</v>
      </c>
      <c r="E32" s="102"/>
      <c r="F32" s="184"/>
      <c r="G32" s="178"/>
      <c r="H32" s="312"/>
      <c r="I32" s="308"/>
      <c r="J32" s="308"/>
      <c r="K32" s="138"/>
      <c r="L32" s="180"/>
      <c r="R32" s="332" t="e">
        <f t="shared" si="0"/>
        <v>#DIV/0!</v>
      </c>
    </row>
    <row r="33" spans="2:18" ht="12.75" hidden="1">
      <c r="B33" s="306"/>
      <c r="C33" s="310"/>
      <c r="D33" s="104"/>
      <c r="E33" s="105" t="s">
        <v>3179</v>
      </c>
      <c r="F33" s="184" t="s">
        <v>3180</v>
      </c>
      <c r="G33" s="178"/>
      <c r="H33" s="312"/>
      <c r="I33" s="308">
        <v>1.018</v>
      </c>
      <c r="J33" s="308"/>
      <c r="K33" s="138"/>
      <c r="L33" s="180"/>
      <c r="R33" s="332" t="e">
        <f t="shared" si="0"/>
        <v>#DIV/0!</v>
      </c>
    </row>
    <row r="34" spans="2:18" ht="13.5" hidden="1" thickBot="1">
      <c r="B34" s="306"/>
      <c r="C34" s="315"/>
      <c r="D34" s="114"/>
      <c r="E34" s="115" t="s">
        <v>3181</v>
      </c>
      <c r="F34" s="317">
        <v>468000</v>
      </c>
      <c r="G34" s="178"/>
      <c r="H34" s="318"/>
      <c r="I34" s="308">
        <v>1.018</v>
      </c>
      <c r="J34" s="308"/>
      <c r="K34" s="138"/>
      <c r="L34" s="180"/>
      <c r="R34" s="332" t="e">
        <f t="shared" si="0"/>
        <v>#DIV/0!</v>
      </c>
    </row>
    <row r="35" spans="2:18" ht="12.75" hidden="1">
      <c r="B35" s="306"/>
      <c r="C35" s="310"/>
      <c r="D35" s="107" t="s">
        <v>3185</v>
      </c>
      <c r="E35" s="108"/>
      <c r="F35" s="184">
        <v>24</v>
      </c>
      <c r="G35" s="178"/>
      <c r="H35" s="312"/>
      <c r="I35" s="308">
        <v>1.00688</v>
      </c>
      <c r="J35" s="308">
        <v>1.5504</v>
      </c>
      <c r="K35" s="138"/>
      <c r="L35" s="180"/>
      <c r="R35" s="332" t="e">
        <f t="shared" si="0"/>
        <v>#DIV/0!</v>
      </c>
    </row>
    <row r="36" spans="2:18" ht="12.75" hidden="1">
      <c r="B36" s="306"/>
      <c r="C36" s="331"/>
      <c r="D36" s="107" t="s">
        <v>3186</v>
      </c>
      <c r="E36" s="108"/>
      <c r="F36" s="184">
        <v>750</v>
      </c>
      <c r="G36" s="178"/>
      <c r="H36" s="312"/>
      <c r="I36" s="308">
        <v>1.00688</v>
      </c>
      <c r="J36" s="308">
        <v>1.5504</v>
      </c>
      <c r="K36" s="138"/>
      <c r="L36" s="180"/>
      <c r="R36" s="332" t="e">
        <f t="shared" si="0"/>
        <v>#DIV/0!</v>
      </c>
    </row>
    <row r="37" spans="2:18" ht="12.75" hidden="1">
      <c r="B37" s="306"/>
      <c r="C37" s="307" t="s">
        <v>3187</v>
      </c>
      <c r="D37" s="112"/>
      <c r="E37" s="102"/>
      <c r="F37" s="184"/>
      <c r="G37" s="178"/>
      <c r="H37" s="312"/>
      <c r="I37" s="308"/>
      <c r="J37" s="308"/>
      <c r="K37" s="138"/>
      <c r="L37" s="180"/>
      <c r="R37" s="332" t="e">
        <f t="shared" si="0"/>
        <v>#DIV/0!</v>
      </c>
    </row>
    <row r="38" spans="2:18" ht="12.75" hidden="1">
      <c r="B38" s="306"/>
      <c r="C38" s="310"/>
      <c r="D38" s="107" t="s">
        <v>3188</v>
      </c>
      <c r="E38" s="108"/>
      <c r="F38" s="184"/>
      <c r="G38" s="178"/>
      <c r="H38" s="312"/>
      <c r="I38" s="308">
        <v>1.00688</v>
      </c>
      <c r="J38" s="308">
        <v>1.5504</v>
      </c>
      <c r="K38" s="138"/>
      <c r="L38" s="180"/>
      <c r="R38" s="332" t="e">
        <f t="shared" si="0"/>
        <v>#DIV/0!</v>
      </c>
    </row>
    <row r="39" spans="2:18" ht="12.75" hidden="1">
      <c r="B39" s="306"/>
      <c r="C39" s="310"/>
      <c r="D39" s="107" t="s">
        <v>3189</v>
      </c>
      <c r="E39" s="108"/>
      <c r="F39" s="184"/>
      <c r="G39" s="178"/>
      <c r="H39" s="312"/>
      <c r="I39" s="308">
        <v>1.00688</v>
      </c>
      <c r="J39" s="308">
        <v>1.5504</v>
      </c>
      <c r="K39" s="138"/>
      <c r="L39" s="180"/>
      <c r="R39" s="332" t="e">
        <f t="shared" si="0"/>
        <v>#DIV/0!</v>
      </c>
    </row>
    <row r="40" spans="2:18" ht="12.75" hidden="1">
      <c r="B40" s="306"/>
      <c r="C40" s="310"/>
      <c r="D40" s="101" t="s">
        <v>3190</v>
      </c>
      <c r="E40" s="102"/>
      <c r="F40" s="338"/>
      <c r="G40" s="178"/>
      <c r="H40" s="309"/>
      <c r="I40" s="339">
        <v>1.00688</v>
      </c>
      <c r="J40" s="339">
        <v>1.5504</v>
      </c>
      <c r="K40" s="138"/>
      <c r="L40" s="340"/>
      <c r="R40" s="332" t="e">
        <f t="shared" si="0"/>
        <v>#DIV/0!</v>
      </c>
    </row>
    <row r="41" spans="2:18" ht="12.75">
      <c r="B41" s="306"/>
      <c r="C41" s="307" t="s">
        <v>3191</v>
      </c>
      <c r="D41" s="112"/>
      <c r="E41" s="102"/>
      <c r="F41" s="184"/>
      <c r="G41" s="178"/>
      <c r="H41" s="312"/>
      <c r="I41" s="308"/>
      <c r="J41" s="308"/>
      <c r="K41" s="309"/>
      <c r="L41" s="180">
        <f>(L42*L43*L44*L46*L47*L48)^(1/6)</f>
        <v>65.59947676668948</v>
      </c>
      <c r="N41">
        <v>3130217</v>
      </c>
      <c r="O41" s="330">
        <v>718901</v>
      </c>
      <c r="P41" t="s">
        <v>2654</v>
      </c>
      <c r="R41" s="332">
        <f t="shared" si="0"/>
        <v>47717.103158198996</v>
      </c>
    </row>
    <row r="42" spans="2:18" ht="12.75">
      <c r="B42" s="306"/>
      <c r="C42" s="310"/>
      <c r="D42" s="107" t="s">
        <v>3192</v>
      </c>
      <c r="E42" s="108"/>
      <c r="F42" s="184">
        <v>3000</v>
      </c>
      <c r="G42" s="178">
        <v>40</v>
      </c>
      <c r="H42" s="312">
        <v>45</v>
      </c>
      <c r="I42" s="308">
        <v>1.00688</v>
      </c>
      <c r="J42" s="308">
        <v>1.5504</v>
      </c>
      <c r="K42" s="138"/>
      <c r="L42" s="180">
        <f>(F42/I42)/((G42+H42)/2/J42)</f>
        <v>108.69219767996186</v>
      </c>
      <c r="R42" s="332"/>
    </row>
    <row r="43" spans="2:18" ht="12.75">
      <c r="B43" s="306"/>
      <c r="C43" s="310"/>
      <c r="D43" s="107" t="s">
        <v>3193</v>
      </c>
      <c r="E43" s="108"/>
      <c r="F43" s="184">
        <v>200</v>
      </c>
      <c r="G43" s="178">
        <v>5</v>
      </c>
      <c r="H43" s="312"/>
      <c r="I43" s="308">
        <v>1.00688</v>
      </c>
      <c r="J43" s="308">
        <v>1.5504</v>
      </c>
      <c r="K43" s="138"/>
      <c r="L43" s="180">
        <f>(F43/I43)/(G43/J43)</f>
        <v>61.5922453519784</v>
      </c>
      <c r="R43" s="332"/>
    </row>
    <row r="44" spans="2:18" ht="12.75">
      <c r="B44" s="306"/>
      <c r="C44" s="310"/>
      <c r="D44" s="107" t="s">
        <v>3194</v>
      </c>
      <c r="E44" s="108"/>
      <c r="F44" s="184">
        <v>200</v>
      </c>
      <c r="G44" s="178">
        <v>5</v>
      </c>
      <c r="H44" s="312"/>
      <c r="I44" s="308">
        <v>1.00688</v>
      </c>
      <c r="J44" s="308">
        <v>1.5504</v>
      </c>
      <c r="K44" s="138"/>
      <c r="L44" s="180">
        <f>(F44/I44)/(G44/J44)</f>
        <v>61.5922453519784</v>
      </c>
      <c r="R44" s="332"/>
    </row>
    <row r="45" spans="2:18" ht="12.75">
      <c r="B45" s="306"/>
      <c r="C45" s="310"/>
      <c r="D45" s="101" t="s">
        <v>3195</v>
      </c>
      <c r="E45" s="102"/>
      <c r="F45" s="184"/>
      <c r="G45" s="178"/>
      <c r="H45" s="312"/>
      <c r="I45" s="308"/>
      <c r="J45" s="308"/>
      <c r="K45" s="138"/>
      <c r="L45" s="180"/>
      <c r="N45"/>
      <c r="O45" s="330"/>
      <c r="P45"/>
      <c r="R45" s="332"/>
    </row>
    <row r="46" spans="2:18" ht="12.75">
      <c r="B46" s="306"/>
      <c r="C46" s="310"/>
      <c r="D46" s="104"/>
      <c r="E46" s="105" t="s">
        <v>3196</v>
      </c>
      <c r="F46" s="184">
        <v>400</v>
      </c>
      <c r="G46" s="178">
        <v>8</v>
      </c>
      <c r="H46" s="312">
        <v>10</v>
      </c>
      <c r="I46" s="308">
        <v>1.00688</v>
      </c>
      <c r="J46" s="308">
        <v>1.5504</v>
      </c>
      <c r="K46" s="138"/>
      <c r="L46" s="180">
        <f>(F46/I46)/((G46+H46)/2/J46)</f>
        <v>68.43582816886487</v>
      </c>
      <c r="R46" s="332"/>
    </row>
    <row r="47" spans="2:18" ht="12.75">
      <c r="B47" s="306"/>
      <c r="C47" s="310"/>
      <c r="D47" s="104"/>
      <c r="E47" s="105" t="s">
        <v>3197</v>
      </c>
      <c r="F47" s="184">
        <v>30000</v>
      </c>
      <c r="G47" s="178">
        <v>1500</v>
      </c>
      <c r="H47" s="312">
        <v>1600</v>
      </c>
      <c r="I47" s="308">
        <v>1.00688</v>
      </c>
      <c r="J47" s="308">
        <v>1.5504</v>
      </c>
      <c r="K47" s="138"/>
      <c r="L47" s="180">
        <f>(F47/I47)/((G47+H47)/2/J47)</f>
        <v>29.802699363860512</v>
      </c>
      <c r="R47" s="332"/>
    </row>
    <row r="48" spans="2:18" ht="12.75">
      <c r="B48" s="306"/>
      <c r="C48" s="310"/>
      <c r="D48" s="104"/>
      <c r="E48" s="120" t="s">
        <v>3198</v>
      </c>
      <c r="F48" s="338">
        <v>5600</v>
      </c>
      <c r="G48" s="178">
        <v>142</v>
      </c>
      <c r="H48" s="309">
        <v>40</v>
      </c>
      <c r="I48" s="339">
        <v>1.00688</v>
      </c>
      <c r="J48" s="339">
        <v>1.5504</v>
      </c>
      <c r="K48" s="138"/>
      <c r="L48" s="340">
        <f>(F48/I48)/((G48+H48)/2/J48)</f>
        <v>94.75730054150522</v>
      </c>
      <c r="R48" s="332"/>
    </row>
    <row r="49" spans="2:18" ht="12.75">
      <c r="B49" s="306"/>
      <c r="C49" s="307" t="s">
        <v>3232</v>
      </c>
      <c r="D49" s="112"/>
      <c r="E49" s="102"/>
      <c r="F49" s="184"/>
      <c r="G49" s="178"/>
      <c r="H49" s="312"/>
      <c r="I49" s="308"/>
      <c r="J49" s="308"/>
      <c r="K49" s="309"/>
      <c r="L49" s="180">
        <f>(L50*L51*L52*L53)^(1/4)</f>
        <v>130.83266322094104</v>
      </c>
      <c r="N49">
        <v>1582</v>
      </c>
      <c r="O49" s="330">
        <v>7112011002</v>
      </c>
      <c r="P49" t="s">
        <v>2655</v>
      </c>
      <c r="R49" s="332">
        <f>N49/L49</f>
        <v>12.091781677855392</v>
      </c>
    </row>
    <row r="50" spans="2:18" ht="12.75">
      <c r="B50" s="306"/>
      <c r="C50" s="310"/>
      <c r="D50" s="107" t="s">
        <v>3233</v>
      </c>
      <c r="E50" s="108"/>
      <c r="F50" s="184">
        <v>80</v>
      </c>
      <c r="G50" s="178">
        <v>0.8</v>
      </c>
      <c r="H50" s="312">
        <v>0.8</v>
      </c>
      <c r="I50" s="308">
        <v>1</v>
      </c>
      <c r="J50" s="308">
        <v>3.6176</v>
      </c>
      <c r="K50" s="138"/>
      <c r="L50" s="180">
        <f>(F50/I50)/((G50+H50)/2/J50)</f>
        <v>361.75999999999993</v>
      </c>
      <c r="O50" s="330">
        <v>731101</v>
      </c>
      <c r="P50" t="s">
        <v>2656</v>
      </c>
      <c r="R50" s="332"/>
    </row>
    <row r="51" spans="2:18" ht="12.75">
      <c r="B51" s="306"/>
      <c r="C51" s="310"/>
      <c r="D51" s="107" t="s">
        <v>3234</v>
      </c>
      <c r="E51" s="108"/>
      <c r="F51" s="184">
        <v>90</v>
      </c>
      <c r="G51" s="178">
        <v>5.4</v>
      </c>
      <c r="H51" s="312">
        <v>5.4</v>
      </c>
      <c r="I51" s="308">
        <v>1</v>
      </c>
      <c r="J51" s="308">
        <v>3.6176</v>
      </c>
      <c r="K51" s="138"/>
      <c r="L51" s="180">
        <f>(F51/I51)/((G51+H51)/2/J51)</f>
        <v>60.29333333333332</v>
      </c>
      <c r="P51">
        <v>2142138</v>
      </c>
      <c r="R51" s="332"/>
    </row>
    <row r="52" spans="2:18" ht="12.75">
      <c r="B52" s="306"/>
      <c r="C52" s="310"/>
      <c r="D52" s="107" t="s">
        <v>3235</v>
      </c>
      <c r="E52" s="108"/>
      <c r="F52" s="184">
        <v>750</v>
      </c>
      <c r="G52" s="178">
        <v>14.5</v>
      </c>
      <c r="H52" s="312">
        <v>14.5</v>
      </c>
      <c r="I52" s="308">
        <v>1</v>
      </c>
      <c r="J52" s="308">
        <v>3.6176</v>
      </c>
      <c r="K52" s="138"/>
      <c r="L52" s="180">
        <f>(F52/I52)/((G52+H52)/2/J52)</f>
        <v>187.11724137931034</v>
      </c>
      <c r="R52" s="332"/>
    </row>
    <row r="53" spans="2:18" ht="12.75">
      <c r="B53" s="306"/>
      <c r="C53" s="331"/>
      <c r="D53" s="107" t="s">
        <v>3236</v>
      </c>
      <c r="E53" s="108"/>
      <c r="F53" s="184">
        <v>4850</v>
      </c>
      <c r="G53" s="178">
        <v>246.2</v>
      </c>
      <c r="H53" s="312">
        <v>242.6</v>
      </c>
      <c r="I53" s="308">
        <v>1</v>
      </c>
      <c r="J53" s="308">
        <v>3.6176</v>
      </c>
      <c r="K53" s="138"/>
      <c r="L53" s="180">
        <f>(F53/I53)/((G53+H53)/2/J53)</f>
        <v>71.78952536824877</v>
      </c>
      <c r="R53" s="332"/>
    </row>
    <row r="54" spans="2:18" ht="12.75">
      <c r="B54" s="306"/>
      <c r="C54" s="307" t="s">
        <v>3237</v>
      </c>
      <c r="D54" s="112"/>
      <c r="E54" s="102"/>
      <c r="F54" s="184"/>
      <c r="G54" s="178"/>
      <c r="H54" s="312"/>
      <c r="I54" s="308"/>
      <c r="J54" s="308"/>
      <c r="K54" s="138"/>
      <c r="L54" s="180">
        <f>(L55*L57*L58*L59*L60*L62*L63)^(1/7)</f>
        <v>87.03781696861651</v>
      </c>
      <c r="N54" s="275">
        <v>9941337</v>
      </c>
      <c r="R54" s="332">
        <f>N54/L54</f>
        <v>114218.59309252411</v>
      </c>
    </row>
    <row r="55" spans="2:18" ht="12.75">
      <c r="B55" s="306"/>
      <c r="C55" s="310"/>
      <c r="D55" s="107" t="s">
        <v>3238</v>
      </c>
      <c r="E55" s="108"/>
      <c r="F55" s="184">
        <v>780</v>
      </c>
      <c r="G55" s="178">
        <v>7</v>
      </c>
      <c r="H55" s="312">
        <v>7</v>
      </c>
      <c r="I55" s="308">
        <v>0.86675</v>
      </c>
      <c r="J55" s="308">
        <v>1.3618</v>
      </c>
      <c r="K55" s="138"/>
      <c r="L55" s="180">
        <f>(F55/I55)/((G55+H55)/2/J55)</f>
        <v>175.0717376076476</v>
      </c>
      <c r="N55"/>
      <c r="O55" s="330">
        <v>731909</v>
      </c>
      <c r="P55" t="s">
        <v>2657</v>
      </c>
      <c r="R55" s="332"/>
    </row>
    <row r="56" spans="2:18" ht="12.75">
      <c r="B56" s="306"/>
      <c r="C56" s="310"/>
      <c r="D56" s="101" t="s">
        <v>3239</v>
      </c>
      <c r="E56" s="102"/>
      <c r="F56" s="184"/>
      <c r="G56" s="178"/>
      <c r="H56" s="312"/>
      <c r="I56" s="308"/>
      <c r="J56" s="308"/>
      <c r="K56" s="138"/>
      <c r="L56" s="180"/>
      <c r="R56" s="332"/>
    </row>
    <row r="57" spans="2:18" ht="12.75">
      <c r="B57" s="306"/>
      <c r="C57" s="310"/>
      <c r="D57" s="104"/>
      <c r="E57" s="105" t="s">
        <v>3240</v>
      </c>
      <c r="F57" s="184">
        <v>30</v>
      </c>
      <c r="G57" s="178">
        <v>0.5</v>
      </c>
      <c r="H57" s="312">
        <v>0.5</v>
      </c>
      <c r="I57" s="308">
        <v>0.851733</v>
      </c>
      <c r="J57" s="308">
        <v>1.3618</v>
      </c>
      <c r="K57" s="138"/>
      <c r="L57" s="180">
        <f>(F57/I57)/((G57+H57)/2/J57)</f>
        <v>95.93147148226029</v>
      </c>
      <c r="R57" s="332"/>
    </row>
    <row r="58" spans="2:18" ht="12.75">
      <c r="B58" s="306"/>
      <c r="C58" s="310"/>
      <c r="D58" s="106"/>
      <c r="E58" s="105" t="s">
        <v>3241</v>
      </c>
      <c r="F58" s="184">
        <v>90</v>
      </c>
      <c r="G58" s="178">
        <v>3.6</v>
      </c>
      <c r="H58" s="312">
        <v>3.6</v>
      </c>
      <c r="I58" s="308">
        <v>0.851733</v>
      </c>
      <c r="J58" s="308">
        <v>1.3618</v>
      </c>
      <c r="K58" s="138"/>
      <c r="L58" s="180">
        <f>(F58/I58)/((G58+H58)/2/J58)</f>
        <v>39.971446450941784</v>
      </c>
      <c r="R58" s="332"/>
    </row>
    <row r="59" spans="2:18" ht="12.75">
      <c r="B59" s="306"/>
      <c r="C59" s="310"/>
      <c r="D59" s="107" t="s">
        <v>3242</v>
      </c>
      <c r="E59" s="108"/>
      <c r="F59" s="184">
        <v>1750</v>
      </c>
      <c r="G59" s="178">
        <v>21.6</v>
      </c>
      <c r="H59" s="312">
        <v>25</v>
      </c>
      <c r="I59" s="308">
        <v>0.851733</v>
      </c>
      <c r="J59" s="308">
        <v>1.3618</v>
      </c>
      <c r="K59" s="138"/>
      <c r="L59" s="180">
        <f>(F59/I59)/((G59+H59)/2/J59)</f>
        <v>120.085890625147</v>
      </c>
      <c r="N59"/>
      <c r="O59" s="330">
        <v>731201</v>
      </c>
      <c r="P59" t="s">
        <v>2658</v>
      </c>
      <c r="R59" s="332"/>
    </row>
    <row r="60" spans="2:18" ht="12.75">
      <c r="B60" s="306"/>
      <c r="C60" s="310"/>
      <c r="D60" s="107" t="s">
        <v>3243</v>
      </c>
      <c r="E60" s="108"/>
      <c r="F60" s="184">
        <v>490</v>
      </c>
      <c r="G60" s="178">
        <v>24</v>
      </c>
      <c r="H60" s="312">
        <v>24</v>
      </c>
      <c r="I60" s="308">
        <v>0.851733</v>
      </c>
      <c r="J60" s="308">
        <v>1.3618</v>
      </c>
      <c r="K60" s="138"/>
      <c r="L60" s="180">
        <f>(F60/I60)/((G60+H60)/2/J60)</f>
        <v>32.64334793493579</v>
      </c>
      <c r="N60"/>
      <c r="O60" s="330">
        <v>731203</v>
      </c>
      <c r="P60" t="s">
        <v>2659</v>
      </c>
      <c r="R60" s="332"/>
    </row>
    <row r="61" spans="2:18" ht="12.75">
      <c r="B61" s="306"/>
      <c r="C61" s="310"/>
      <c r="D61" s="101" t="s">
        <v>3244</v>
      </c>
      <c r="E61" s="102"/>
      <c r="F61" s="184"/>
      <c r="G61" s="178"/>
      <c r="H61" s="312"/>
      <c r="I61" s="308"/>
      <c r="J61" s="308"/>
      <c r="K61" s="138"/>
      <c r="L61" s="180"/>
      <c r="N61"/>
      <c r="O61" s="330">
        <v>731202</v>
      </c>
      <c r="P61" t="s">
        <v>2660</v>
      </c>
      <c r="R61" s="332"/>
    </row>
    <row r="62" spans="2:18" ht="12.75">
      <c r="B62" s="306"/>
      <c r="C62" s="310"/>
      <c r="D62" s="104"/>
      <c r="E62" s="105" t="s">
        <v>3245</v>
      </c>
      <c r="F62" s="184">
        <v>4500</v>
      </c>
      <c r="G62" s="178">
        <v>50</v>
      </c>
      <c r="H62" s="312">
        <v>50</v>
      </c>
      <c r="I62" s="308">
        <v>0.851733</v>
      </c>
      <c r="J62" s="308">
        <v>1.3618</v>
      </c>
      <c r="K62" s="138"/>
      <c r="L62" s="180">
        <f>(F62/I62)/((G62+H62)/2/J62)</f>
        <v>143.8972072233904</v>
      </c>
      <c r="R62" s="332"/>
    </row>
    <row r="63" spans="2:18" ht="12.75">
      <c r="B63" s="306"/>
      <c r="C63" s="310"/>
      <c r="D63" s="106"/>
      <c r="E63" s="105" t="s">
        <v>3246</v>
      </c>
      <c r="F63" s="184">
        <v>75</v>
      </c>
      <c r="G63" s="178">
        <v>1.2</v>
      </c>
      <c r="H63" s="312">
        <v>1.2</v>
      </c>
      <c r="I63" s="308">
        <v>0.851733</v>
      </c>
      <c r="J63" s="308">
        <v>1.3618</v>
      </c>
      <c r="K63" s="138"/>
      <c r="L63" s="180">
        <f>(F63/I63)/((G63+H63)/2/J63)</f>
        <v>99.92861612735447</v>
      </c>
      <c r="R63" s="332"/>
    </row>
    <row r="64" spans="2:18" ht="12.75">
      <c r="B64" s="306"/>
      <c r="C64" s="310"/>
      <c r="D64" s="101" t="s">
        <v>3247</v>
      </c>
      <c r="E64" s="102"/>
      <c r="F64" s="184"/>
      <c r="G64" s="178"/>
      <c r="H64" s="312"/>
      <c r="I64" s="308"/>
      <c r="J64" s="308"/>
      <c r="K64" s="138"/>
      <c r="L64" s="180"/>
      <c r="R64" s="332"/>
    </row>
    <row r="65" spans="2:18" ht="12.75">
      <c r="B65" s="306"/>
      <c r="C65" s="310"/>
      <c r="D65" s="104"/>
      <c r="E65" s="105" t="s">
        <v>3248</v>
      </c>
      <c r="F65" s="184">
        <v>0</v>
      </c>
      <c r="G65" s="178">
        <v>200</v>
      </c>
      <c r="H65" s="312">
        <v>200</v>
      </c>
      <c r="I65" s="308">
        <v>0.851733</v>
      </c>
      <c r="J65" s="308">
        <v>1.3618</v>
      </c>
      <c r="K65" s="138"/>
      <c r="L65" s="313">
        <f>(F65/I65)/((G65+H65)/2/J65)</f>
        <v>0</v>
      </c>
      <c r="R65" s="332"/>
    </row>
    <row r="66" spans="2:18" ht="13.5" thickBot="1">
      <c r="B66" s="314"/>
      <c r="C66" s="315"/>
      <c r="D66" s="114"/>
      <c r="E66" s="115" t="s">
        <v>3249</v>
      </c>
      <c r="F66" s="317">
        <v>2000</v>
      </c>
      <c r="G66" s="182">
        <v>78</v>
      </c>
      <c r="H66" s="318">
        <v>78</v>
      </c>
      <c r="I66" s="319">
        <v>0.851733</v>
      </c>
      <c r="J66" s="319">
        <v>1.3618</v>
      </c>
      <c r="K66" s="297"/>
      <c r="L66" s="341">
        <f>(F66/I66)/((G66+H66)/2/J66)</f>
        <v>40.99635533429927</v>
      </c>
      <c r="R66" s="332"/>
    </row>
    <row r="67" spans="2:18" ht="12.75">
      <c r="B67" s="342" t="s">
        <v>2661</v>
      </c>
      <c r="C67" s="343"/>
      <c r="D67" s="117"/>
      <c r="E67" s="118"/>
      <c r="F67" s="306"/>
      <c r="G67" s="176"/>
      <c r="H67" s="138"/>
      <c r="I67" s="344"/>
      <c r="J67" s="344"/>
      <c r="K67" s="138"/>
      <c r="L67" s="345"/>
      <c r="R67" s="332"/>
    </row>
    <row r="68" spans="2:12" ht="12.75">
      <c r="B68" s="306"/>
      <c r="C68" s="307" t="s">
        <v>3182</v>
      </c>
      <c r="D68" s="112"/>
      <c r="E68" s="102"/>
      <c r="F68" s="184"/>
      <c r="G68" s="178"/>
      <c r="H68" s="312"/>
      <c r="I68" s="308"/>
      <c r="J68" s="308"/>
      <c r="K68" s="309"/>
      <c r="L68" s="180"/>
    </row>
    <row r="69" spans="2:12" ht="12.75">
      <c r="B69" s="306"/>
      <c r="C69" s="310"/>
      <c r="D69" s="107" t="s">
        <v>3183</v>
      </c>
      <c r="E69" s="108"/>
      <c r="F69" s="184">
        <v>3790</v>
      </c>
      <c r="G69" s="178">
        <v>450</v>
      </c>
      <c r="H69" s="312">
        <v>520</v>
      </c>
      <c r="I69" s="308">
        <v>1.00688</v>
      </c>
      <c r="J69" s="308">
        <v>1.5504</v>
      </c>
      <c r="K69" s="138"/>
      <c r="L69" s="346">
        <f>(F69/I69)/((G69+H69)/2/J69)</f>
        <v>12.032711849690624</v>
      </c>
    </row>
    <row r="70" spans="2:12" ht="13.5" thickBot="1">
      <c r="B70" s="306"/>
      <c r="C70" s="310"/>
      <c r="D70" s="101" t="s">
        <v>3184</v>
      </c>
      <c r="E70" s="102"/>
      <c r="F70" s="338">
        <v>5280</v>
      </c>
      <c r="G70" s="347">
        <v>1350</v>
      </c>
      <c r="H70" s="309">
        <v>1670</v>
      </c>
      <c r="I70" s="339">
        <v>1.00688</v>
      </c>
      <c r="J70" s="339">
        <v>1.5504</v>
      </c>
      <c r="K70" s="138"/>
      <c r="L70" s="348">
        <f>(F70/I70)/((G70+H70)/2/J70)</f>
        <v>5.384222772490826</v>
      </c>
    </row>
    <row r="71" spans="2:18" ht="12.75">
      <c r="B71" s="320" t="s">
        <v>2662</v>
      </c>
      <c r="C71" s="349"/>
      <c r="D71" s="97"/>
      <c r="E71" s="98"/>
      <c r="F71" s="350"/>
      <c r="G71" s="351"/>
      <c r="H71" s="286"/>
      <c r="I71" s="352"/>
      <c r="J71" s="352"/>
      <c r="K71" s="286"/>
      <c r="L71" s="327">
        <f>N71/R71</f>
        <v>46.81573965993323</v>
      </c>
      <c r="N71" s="275">
        <f>SUM(N72:N89)</f>
        <v>22894947</v>
      </c>
      <c r="R71" s="353">
        <f>SUM(R72:R89)</f>
        <v>489043.7952344136</v>
      </c>
    </row>
    <row r="72" spans="2:18" ht="12.75">
      <c r="B72" s="306"/>
      <c r="C72" s="307" t="s">
        <v>2663</v>
      </c>
      <c r="D72" s="112"/>
      <c r="E72" s="102"/>
      <c r="F72" s="184"/>
      <c r="G72" s="178"/>
      <c r="H72" s="312"/>
      <c r="I72" s="308"/>
      <c r="J72" s="308"/>
      <c r="K72" s="309"/>
      <c r="L72" s="180">
        <f>(L73*L74*L75*L76*L77*L78*L79*L80)^(1/8)</f>
        <v>66.85450593275635</v>
      </c>
      <c r="N72">
        <v>14297644</v>
      </c>
      <c r="O72" s="330">
        <v>861201</v>
      </c>
      <c r="P72" t="s">
        <v>2664</v>
      </c>
      <c r="R72" s="332">
        <f>N72/L72</f>
        <v>213862.08454492007</v>
      </c>
    </row>
    <row r="73" spans="2:18" ht="12.75">
      <c r="B73" s="306"/>
      <c r="C73" s="310"/>
      <c r="D73" s="107" t="s">
        <v>2665</v>
      </c>
      <c r="E73" s="108"/>
      <c r="F73" s="184">
        <v>500</v>
      </c>
      <c r="G73" s="178">
        <v>19.5</v>
      </c>
      <c r="H73" s="312">
        <v>19.5</v>
      </c>
      <c r="I73" s="308">
        <v>0.59808</v>
      </c>
      <c r="J73" s="308">
        <v>1.1556</v>
      </c>
      <c r="K73" s="138"/>
      <c r="L73" s="180">
        <f aca="true" t="shared" si="1" ref="L73:L80">(F73/I73)/((G73+H73)/2/J73)</f>
        <v>49.543153475737746</v>
      </c>
      <c r="R73" s="332">
        <f aca="true" t="shared" si="2" ref="R73:R86">N73/L73</f>
        <v>0</v>
      </c>
    </row>
    <row r="74" spans="2:18" ht="12.75">
      <c r="B74" s="306"/>
      <c r="C74" s="310"/>
      <c r="D74" s="107" t="s">
        <v>3203</v>
      </c>
      <c r="E74" s="108"/>
      <c r="F74" s="184">
        <v>280</v>
      </c>
      <c r="G74" s="178">
        <v>14.9</v>
      </c>
      <c r="H74" s="312">
        <v>14.9</v>
      </c>
      <c r="I74" s="308">
        <v>1.00986</v>
      </c>
      <c r="J74" s="308">
        <v>1.1556</v>
      </c>
      <c r="K74" s="138"/>
      <c r="L74" s="180">
        <f t="shared" si="1"/>
        <v>21.50394426392016</v>
      </c>
      <c r="R74" s="332">
        <f t="shared" si="2"/>
        <v>0</v>
      </c>
    </row>
    <row r="75" spans="2:18" ht="12.75">
      <c r="B75" s="306"/>
      <c r="C75" s="310"/>
      <c r="D75" s="107" t="s">
        <v>3204</v>
      </c>
      <c r="E75" s="108"/>
      <c r="F75" s="184">
        <v>800</v>
      </c>
      <c r="G75" s="178">
        <v>8</v>
      </c>
      <c r="H75" s="312">
        <v>7</v>
      </c>
      <c r="I75" s="308">
        <v>1.00986</v>
      </c>
      <c r="J75" s="308">
        <v>1.1556</v>
      </c>
      <c r="K75" s="138"/>
      <c r="L75" s="180">
        <f t="shared" si="1"/>
        <v>122.06048363139445</v>
      </c>
      <c r="R75" s="332">
        <f t="shared" si="2"/>
        <v>0</v>
      </c>
    </row>
    <row r="76" spans="2:18" ht="12.75">
      <c r="B76" s="306"/>
      <c r="C76" s="310"/>
      <c r="D76" s="107" t="s">
        <v>3205</v>
      </c>
      <c r="E76" s="108"/>
      <c r="F76" s="184">
        <v>1000</v>
      </c>
      <c r="G76" s="178">
        <v>5</v>
      </c>
      <c r="H76" s="312">
        <v>4</v>
      </c>
      <c r="I76" s="308">
        <v>1.03186</v>
      </c>
      <c r="J76" s="308">
        <v>1.1556</v>
      </c>
      <c r="K76" s="138"/>
      <c r="L76" s="180">
        <f t="shared" si="1"/>
        <v>248.870970868141</v>
      </c>
      <c r="R76" s="332">
        <f t="shared" si="2"/>
        <v>0</v>
      </c>
    </row>
    <row r="77" spans="2:18" ht="12.75">
      <c r="B77" s="306"/>
      <c r="C77" s="310"/>
      <c r="D77" s="107" t="s">
        <v>3206</v>
      </c>
      <c r="E77" s="108"/>
      <c r="F77" s="184">
        <v>760</v>
      </c>
      <c r="G77" s="178">
        <v>12</v>
      </c>
      <c r="H77" s="312">
        <v>10</v>
      </c>
      <c r="I77" s="308">
        <v>1.00986</v>
      </c>
      <c r="J77" s="308">
        <v>1.1556</v>
      </c>
      <c r="K77" s="138"/>
      <c r="L77" s="180">
        <f t="shared" si="1"/>
        <v>79.06190417033504</v>
      </c>
      <c r="R77" s="332">
        <f t="shared" si="2"/>
        <v>0</v>
      </c>
    </row>
    <row r="78" spans="2:18" ht="12.75">
      <c r="B78" s="306"/>
      <c r="C78" s="310"/>
      <c r="D78" s="107" t="s">
        <v>3207</v>
      </c>
      <c r="E78" s="108"/>
      <c r="F78" s="184">
        <v>1300</v>
      </c>
      <c r="G78" s="178">
        <v>16</v>
      </c>
      <c r="H78" s="312">
        <v>18</v>
      </c>
      <c r="I78" s="308">
        <v>1.00986</v>
      </c>
      <c r="J78" s="308">
        <v>1.1556</v>
      </c>
      <c r="K78" s="138"/>
      <c r="L78" s="180">
        <f t="shared" si="1"/>
        <v>87.50659672103647</v>
      </c>
      <c r="R78" s="332">
        <f t="shared" si="2"/>
        <v>0</v>
      </c>
    </row>
    <row r="79" spans="2:18" ht="12.75">
      <c r="B79" s="306"/>
      <c r="C79" s="310"/>
      <c r="D79" s="107" t="s">
        <v>3208</v>
      </c>
      <c r="E79" s="108"/>
      <c r="F79" s="184">
        <v>1470</v>
      </c>
      <c r="G79" s="178">
        <v>20</v>
      </c>
      <c r="H79" s="312">
        <v>22</v>
      </c>
      <c r="I79" s="308">
        <v>1.00986</v>
      </c>
      <c r="J79" s="308">
        <v>1.1556</v>
      </c>
      <c r="K79" s="138"/>
      <c r="L79" s="180">
        <f t="shared" si="1"/>
        <v>80.1021923831026</v>
      </c>
      <c r="R79" s="332">
        <f t="shared" si="2"/>
        <v>0</v>
      </c>
    </row>
    <row r="80" spans="2:18" ht="12.75">
      <c r="B80" s="306"/>
      <c r="C80" s="331"/>
      <c r="D80" s="107" t="s">
        <v>3209</v>
      </c>
      <c r="E80" s="108"/>
      <c r="F80" s="184">
        <v>3500</v>
      </c>
      <c r="G80" s="178">
        <v>180</v>
      </c>
      <c r="H80" s="312">
        <v>180</v>
      </c>
      <c r="I80" s="308">
        <v>1.00986</v>
      </c>
      <c r="J80" s="308">
        <v>1.1556</v>
      </c>
      <c r="K80" s="138"/>
      <c r="L80" s="180">
        <f t="shared" si="1"/>
        <v>22.25060899530628</v>
      </c>
      <c r="R80" s="332">
        <f t="shared" si="2"/>
        <v>0</v>
      </c>
    </row>
    <row r="81" spans="2:18" ht="12.75">
      <c r="B81" s="306"/>
      <c r="C81" s="307" t="s">
        <v>3210</v>
      </c>
      <c r="D81" s="112"/>
      <c r="E81" s="102"/>
      <c r="F81" s="184"/>
      <c r="G81" s="178"/>
      <c r="H81" s="312"/>
      <c r="I81" s="308"/>
      <c r="J81" s="308"/>
      <c r="K81" s="138"/>
      <c r="L81" s="180">
        <f>(L82*L83*L84*L85)^(1/4)</f>
        <v>17.021894618587492</v>
      </c>
      <c r="N81">
        <v>1503420</v>
      </c>
      <c r="O81" s="330">
        <v>861202</v>
      </c>
      <c r="P81" t="s">
        <v>2666</v>
      </c>
      <c r="R81" s="332">
        <f t="shared" si="2"/>
        <v>88322.718104382</v>
      </c>
    </row>
    <row r="82" spans="2:18" ht="12.75">
      <c r="B82" s="306"/>
      <c r="C82" s="310"/>
      <c r="D82" s="107" t="s">
        <v>3211</v>
      </c>
      <c r="E82" s="108"/>
      <c r="F82" s="184">
        <v>290</v>
      </c>
      <c r="G82" s="178">
        <v>28</v>
      </c>
      <c r="H82" s="312">
        <v>25</v>
      </c>
      <c r="I82" s="308">
        <v>1.0458</v>
      </c>
      <c r="J82" s="308">
        <v>1.1556</v>
      </c>
      <c r="K82" s="138"/>
      <c r="L82" s="180">
        <f>(F82/I82)/((G82+H82)/2/J82)</f>
        <v>12.092358652940604</v>
      </c>
      <c r="R82" s="332">
        <f t="shared" si="2"/>
        <v>0</v>
      </c>
    </row>
    <row r="83" spans="2:18" ht="12.75">
      <c r="B83" s="306"/>
      <c r="C83" s="310"/>
      <c r="D83" s="107" t="s">
        <v>3212</v>
      </c>
      <c r="E83" s="108"/>
      <c r="F83" s="184">
        <v>200</v>
      </c>
      <c r="G83" s="178">
        <v>17</v>
      </c>
      <c r="H83" s="312">
        <v>15</v>
      </c>
      <c r="I83" s="308">
        <v>1.00986</v>
      </c>
      <c r="J83" s="308">
        <v>1.1556</v>
      </c>
      <c r="K83" s="138"/>
      <c r="L83" s="180">
        <f>(F83/I83)/((G83+H83)/2/J83)</f>
        <v>14.303962925554037</v>
      </c>
      <c r="R83" s="332">
        <f t="shared" si="2"/>
        <v>0</v>
      </c>
    </row>
    <row r="84" spans="2:18" ht="12.75">
      <c r="B84" s="306"/>
      <c r="C84" s="310"/>
      <c r="D84" s="107" t="s">
        <v>3213</v>
      </c>
      <c r="E84" s="108"/>
      <c r="F84" s="184">
        <v>800</v>
      </c>
      <c r="G84" s="178">
        <v>32</v>
      </c>
      <c r="H84" s="312">
        <v>38</v>
      </c>
      <c r="I84" s="308">
        <v>1.00986</v>
      </c>
      <c r="J84" s="308">
        <v>1.1556</v>
      </c>
      <c r="K84" s="138"/>
      <c r="L84" s="180">
        <f>(F84/I84)/((G84+H84)/2/J84)</f>
        <v>26.1558179210131</v>
      </c>
      <c r="R84" s="332">
        <f t="shared" si="2"/>
        <v>0</v>
      </c>
    </row>
    <row r="85" spans="2:18" ht="12.75">
      <c r="B85" s="306"/>
      <c r="C85" s="331"/>
      <c r="D85" s="107" t="s">
        <v>3214</v>
      </c>
      <c r="E85" s="108"/>
      <c r="F85" s="184">
        <v>300</v>
      </c>
      <c r="G85" s="178">
        <v>17</v>
      </c>
      <c r="H85" s="312">
        <v>20</v>
      </c>
      <c r="I85" s="308">
        <v>1.00986</v>
      </c>
      <c r="J85" s="308">
        <v>1.1556</v>
      </c>
      <c r="K85" s="138"/>
      <c r="L85" s="180">
        <f>(F85/I85)/((G85+H85)/2/J85)</f>
        <v>18.556492443961993</v>
      </c>
      <c r="R85" s="332">
        <f t="shared" si="2"/>
        <v>0</v>
      </c>
    </row>
    <row r="86" spans="2:18" ht="22.5" customHeight="1">
      <c r="B86" s="306"/>
      <c r="C86" s="307" t="s">
        <v>2667</v>
      </c>
      <c r="D86" s="112"/>
      <c r="E86" s="102"/>
      <c r="F86" s="184"/>
      <c r="G86" s="178"/>
      <c r="H86" s="312"/>
      <c r="I86" s="308"/>
      <c r="J86" s="308"/>
      <c r="K86" s="138"/>
      <c r="L86" s="180">
        <f>(L87*L88*L89)^(1/3)</f>
        <v>37.963829847626094</v>
      </c>
      <c r="N86">
        <v>7093883</v>
      </c>
      <c r="O86" s="330">
        <v>861203</v>
      </c>
      <c r="P86" t="s">
        <v>2668</v>
      </c>
      <c r="R86" s="332">
        <f t="shared" si="2"/>
        <v>186858.99258511153</v>
      </c>
    </row>
    <row r="87" spans="2:18" ht="12.75">
      <c r="B87" s="306"/>
      <c r="C87" s="310"/>
      <c r="D87" s="107" t="s">
        <v>3216</v>
      </c>
      <c r="E87" s="108"/>
      <c r="F87" s="184">
        <v>480</v>
      </c>
      <c r="G87" s="178">
        <v>16</v>
      </c>
      <c r="H87" s="312">
        <v>12</v>
      </c>
      <c r="I87" s="308">
        <v>1.037102</v>
      </c>
      <c r="J87" s="308">
        <v>1.1556</v>
      </c>
      <c r="K87" s="138"/>
      <c r="L87" s="180">
        <f>(F87/I87)/((G87+H87)/2/J87)</f>
        <v>38.203157865447594</v>
      </c>
      <c r="R87" s="131">
        <f>L87*N87</f>
        <v>0</v>
      </c>
    </row>
    <row r="88" spans="2:18" ht="12.75">
      <c r="B88" s="306"/>
      <c r="C88" s="310"/>
      <c r="D88" s="107" t="s">
        <v>3217</v>
      </c>
      <c r="E88" s="108"/>
      <c r="F88" s="184">
        <v>1750</v>
      </c>
      <c r="G88" s="178"/>
      <c r="H88" s="312">
        <v>24</v>
      </c>
      <c r="I88" s="308">
        <v>1.00986</v>
      </c>
      <c r="J88" s="308">
        <v>1.1556</v>
      </c>
      <c r="K88" s="138"/>
      <c r="L88" s="180">
        <f>(F88/I88)/(H88/J88)</f>
        <v>83.43978373239854</v>
      </c>
      <c r="R88" s="131">
        <f>L88*N88</f>
        <v>0</v>
      </c>
    </row>
    <row r="89" spans="2:18" ht="13.5" thickBot="1">
      <c r="B89" s="314"/>
      <c r="C89" s="315"/>
      <c r="D89" s="124" t="s">
        <v>3218</v>
      </c>
      <c r="E89" s="125"/>
      <c r="F89" s="317">
        <v>1200</v>
      </c>
      <c r="G89" s="182">
        <v>90</v>
      </c>
      <c r="H89" s="318">
        <v>70</v>
      </c>
      <c r="I89" s="319">
        <v>1.00986</v>
      </c>
      <c r="J89" s="319">
        <v>1.1556</v>
      </c>
      <c r="K89" s="297"/>
      <c r="L89" s="183">
        <f>(F89/I89)/((G89+H89)/2/J89)</f>
        <v>17.164755510664843</v>
      </c>
      <c r="R89" s="131">
        <f>L89*N89</f>
        <v>0</v>
      </c>
    </row>
    <row r="90" spans="2:18" ht="15.75" customHeight="1">
      <c r="B90" s="320" t="s">
        <v>2669</v>
      </c>
      <c r="C90" s="354"/>
      <c r="D90" s="354"/>
      <c r="E90" s="354"/>
      <c r="F90" s="355"/>
      <c r="G90" s="356"/>
      <c r="H90" s="354"/>
      <c r="I90" s="303"/>
      <c r="J90" s="304"/>
      <c r="K90" s="286"/>
      <c r="L90" s="327">
        <f>N90/R90</f>
        <v>150.69005273621866</v>
      </c>
      <c r="N90" s="275">
        <f>SUM(N91:N137)</f>
        <v>12752283</v>
      </c>
      <c r="R90" s="332">
        <f>R91+R105+R113+R119+R130+R134</f>
        <v>84625.9110568017</v>
      </c>
    </row>
    <row r="91" spans="2:18" ht="12.75">
      <c r="B91" s="306"/>
      <c r="C91" s="307" t="s">
        <v>2670</v>
      </c>
      <c r="D91" s="112"/>
      <c r="E91" s="102"/>
      <c r="F91" s="184"/>
      <c r="G91" s="178"/>
      <c r="H91" s="312"/>
      <c r="I91" s="334"/>
      <c r="J91" s="334"/>
      <c r="K91" s="309"/>
      <c r="L91" s="180">
        <f>(L96*L95*L97*L98*L99*L100*L101*102)^(1/8)</f>
        <v>440.1413261993932</v>
      </c>
      <c r="N91">
        <v>6100164</v>
      </c>
      <c r="O91" s="330">
        <v>711101</v>
      </c>
      <c r="P91" t="s">
        <v>2671</v>
      </c>
      <c r="R91" s="332">
        <f>N91/L91</f>
        <v>13859.55745777096</v>
      </c>
    </row>
    <row r="92" spans="2:18" ht="12.75">
      <c r="B92" s="306"/>
      <c r="C92" s="310"/>
      <c r="D92" s="101" t="s">
        <v>3111</v>
      </c>
      <c r="E92" s="102"/>
      <c r="F92" s="184"/>
      <c r="G92" s="178"/>
      <c r="H92" s="312"/>
      <c r="I92" s="334"/>
      <c r="J92" s="334"/>
      <c r="K92" s="138"/>
      <c r="L92" s="180"/>
      <c r="R92" s="332"/>
    </row>
    <row r="93" spans="2:18" ht="12.75" hidden="1">
      <c r="B93" s="306"/>
      <c r="C93" s="310"/>
      <c r="D93" s="104"/>
      <c r="E93" s="105" t="s">
        <v>3112</v>
      </c>
      <c r="F93" s="184">
        <v>5670</v>
      </c>
      <c r="G93" s="178"/>
      <c r="H93" s="312"/>
      <c r="I93" s="308">
        <v>1.032</v>
      </c>
      <c r="J93" s="334"/>
      <c r="K93" s="138"/>
      <c r="L93" s="181"/>
      <c r="R93" s="332"/>
    </row>
    <row r="94" spans="2:18" ht="12.75" hidden="1">
      <c r="B94" s="306"/>
      <c r="C94" s="310"/>
      <c r="D94" s="104"/>
      <c r="E94" s="105" t="s">
        <v>3113</v>
      </c>
      <c r="F94" s="184">
        <v>4620</v>
      </c>
      <c r="G94" s="178"/>
      <c r="H94" s="312"/>
      <c r="I94" s="308">
        <v>1.038</v>
      </c>
      <c r="J94" s="334"/>
      <c r="K94" s="138"/>
      <c r="L94" s="181"/>
      <c r="R94" s="332"/>
    </row>
    <row r="95" spans="2:18" ht="12.75">
      <c r="B95" s="306"/>
      <c r="C95" s="310"/>
      <c r="D95" s="104"/>
      <c r="E95" s="105" t="s">
        <v>3114</v>
      </c>
      <c r="F95" s="184">
        <v>1620</v>
      </c>
      <c r="G95" s="178">
        <v>5.1</v>
      </c>
      <c r="H95" s="312">
        <v>5.1</v>
      </c>
      <c r="I95" s="308">
        <v>1.036</v>
      </c>
      <c r="J95" s="308">
        <v>1.5504</v>
      </c>
      <c r="K95" s="138"/>
      <c r="L95" s="180">
        <f aca="true" t="shared" si="3" ref="L95:L102">(F95/I95)/((G95+H95)/2/J95)</f>
        <v>475.3667953667954</v>
      </c>
      <c r="R95" s="332"/>
    </row>
    <row r="96" spans="2:18" ht="12.75">
      <c r="B96" s="306"/>
      <c r="C96" s="310"/>
      <c r="D96" s="104"/>
      <c r="E96" s="105" t="s">
        <v>3115</v>
      </c>
      <c r="F96" s="184">
        <v>2350</v>
      </c>
      <c r="G96" s="178">
        <v>6.4</v>
      </c>
      <c r="H96" s="312">
        <v>6.4</v>
      </c>
      <c r="I96" s="308">
        <v>1.032</v>
      </c>
      <c r="J96" s="308">
        <v>1.5504</v>
      </c>
      <c r="K96" s="138"/>
      <c r="L96" s="180">
        <f t="shared" si="3"/>
        <v>551.6351744186046</v>
      </c>
      <c r="R96" s="332"/>
    </row>
    <row r="97" spans="2:18" ht="12.75">
      <c r="B97" s="306"/>
      <c r="C97" s="310"/>
      <c r="D97" s="104"/>
      <c r="E97" s="105" t="s">
        <v>3116</v>
      </c>
      <c r="F97" s="184">
        <v>3770</v>
      </c>
      <c r="G97" s="178">
        <v>8.4</v>
      </c>
      <c r="H97" s="312">
        <v>8.4</v>
      </c>
      <c r="I97" s="308">
        <v>1.032</v>
      </c>
      <c r="J97" s="308">
        <v>1.5504</v>
      </c>
      <c r="K97" s="138"/>
      <c r="L97" s="180">
        <f t="shared" si="3"/>
        <v>674.2580287929125</v>
      </c>
      <c r="R97" s="332"/>
    </row>
    <row r="98" spans="2:18" ht="12.75">
      <c r="B98" s="306"/>
      <c r="C98" s="310"/>
      <c r="D98" s="104"/>
      <c r="E98" s="105" t="s">
        <v>3117</v>
      </c>
      <c r="F98" s="184">
        <v>3590</v>
      </c>
      <c r="G98" s="178">
        <v>11.4</v>
      </c>
      <c r="H98" s="312">
        <v>11.4</v>
      </c>
      <c r="I98" s="308">
        <v>1.032</v>
      </c>
      <c r="J98" s="308">
        <v>1.5504</v>
      </c>
      <c r="K98" s="138"/>
      <c r="L98" s="180">
        <f t="shared" si="3"/>
        <v>473.10077519379837</v>
      </c>
      <c r="R98" s="332"/>
    </row>
    <row r="99" spans="2:18" ht="12.75">
      <c r="B99" s="306"/>
      <c r="C99" s="310"/>
      <c r="D99" s="104"/>
      <c r="E99" s="105" t="s">
        <v>3118</v>
      </c>
      <c r="F99" s="184">
        <v>5010</v>
      </c>
      <c r="G99" s="178">
        <v>12.4</v>
      </c>
      <c r="H99" s="312">
        <v>12.4</v>
      </c>
      <c r="I99" s="308">
        <v>1.032</v>
      </c>
      <c r="J99" s="308">
        <v>1.5504</v>
      </c>
      <c r="K99" s="138"/>
      <c r="L99" s="180">
        <f t="shared" si="3"/>
        <v>606.9879969992497</v>
      </c>
      <c r="R99" s="332"/>
    </row>
    <row r="100" spans="2:18" ht="12.75">
      <c r="B100" s="306"/>
      <c r="C100" s="310"/>
      <c r="D100" s="104"/>
      <c r="E100" s="105" t="s">
        <v>3119</v>
      </c>
      <c r="F100" s="184">
        <v>6300</v>
      </c>
      <c r="G100" s="178">
        <v>14.5</v>
      </c>
      <c r="H100" s="312">
        <v>14.5</v>
      </c>
      <c r="I100" s="308">
        <v>1.019</v>
      </c>
      <c r="J100" s="308">
        <v>1.5504</v>
      </c>
      <c r="K100" s="138"/>
      <c r="L100" s="180">
        <f t="shared" si="3"/>
        <v>661.061892998545</v>
      </c>
      <c r="R100" s="332"/>
    </row>
    <row r="101" spans="2:18" ht="12.75">
      <c r="B101" s="306"/>
      <c r="C101" s="310"/>
      <c r="D101" s="106"/>
      <c r="E101" s="105" t="s">
        <v>3120</v>
      </c>
      <c r="F101" s="184">
        <v>6300</v>
      </c>
      <c r="G101" s="178">
        <v>23.3</v>
      </c>
      <c r="H101" s="312">
        <v>23.3</v>
      </c>
      <c r="I101" s="308">
        <v>1.019</v>
      </c>
      <c r="J101" s="308">
        <v>1.5504</v>
      </c>
      <c r="K101" s="138"/>
      <c r="L101" s="180">
        <f t="shared" si="3"/>
        <v>411.3904484325709</v>
      </c>
      <c r="R101" s="332"/>
    </row>
    <row r="102" spans="2:18" ht="12.75">
      <c r="B102" s="306"/>
      <c r="C102" s="310"/>
      <c r="D102" s="101" t="s">
        <v>3121</v>
      </c>
      <c r="E102" s="102"/>
      <c r="F102" s="184">
        <v>190</v>
      </c>
      <c r="G102" s="178">
        <v>3</v>
      </c>
      <c r="H102" s="312">
        <v>3</v>
      </c>
      <c r="I102" s="308">
        <v>1.1091</v>
      </c>
      <c r="J102" s="308">
        <v>1.5504</v>
      </c>
      <c r="K102" s="138"/>
      <c r="L102" s="180">
        <f t="shared" si="3"/>
        <v>88.53304481110811</v>
      </c>
      <c r="R102" s="332"/>
    </row>
    <row r="103" spans="2:18" ht="12.75" hidden="1">
      <c r="B103" s="306"/>
      <c r="C103" s="310"/>
      <c r="D103" s="107" t="s">
        <v>3122</v>
      </c>
      <c r="E103" s="108"/>
      <c r="F103" s="184">
        <v>230</v>
      </c>
      <c r="G103" s="178"/>
      <c r="H103" s="312"/>
      <c r="I103" s="308">
        <v>1.1091</v>
      </c>
      <c r="J103" s="308"/>
      <c r="K103" s="138"/>
      <c r="L103" s="180"/>
      <c r="R103" s="332" t="e">
        <f>N103/L103</f>
        <v>#DIV/0!</v>
      </c>
    </row>
    <row r="104" spans="2:18" ht="12.75" hidden="1">
      <c r="B104" s="306"/>
      <c r="C104" s="331"/>
      <c r="D104" s="106" t="s">
        <v>3123</v>
      </c>
      <c r="E104" s="110"/>
      <c r="F104" s="184">
        <v>1330</v>
      </c>
      <c r="G104" s="178"/>
      <c r="H104" s="312"/>
      <c r="I104" s="308">
        <v>1.1091</v>
      </c>
      <c r="J104" s="308"/>
      <c r="K104" s="138"/>
      <c r="L104" s="180"/>
      <c r="R104" s="332" t="e">
        <f>N104/L104</f>
        <v>#DIV/0!</v>
      </c>
    </row>
    <row r="105" spans="2:18" ht="12.75">
      <c r="B105" s="306"/>
      <c r="C105" s="307" t="s">
        <v>3124</v>
      </c>
      <c r="D105" s="112"/>
      <c r="E105" s="102"/>
      <c r="F105" s="184"/>
      <c r="G105" s="178"/>
      <c r="H105" s="312"/>
      <c r="I105" s="308"/>
      <c r="J105" s="308"/>
      <c r="K105" s="138"/>
      <c r="L105" s="180">
        <f>(L107*L108*L109*L111*L112)^(1/5)</f>
        <v>181.64087051116505</v>
      </c>
      <c r="N105">
        <v>1886708</v>
      </c>
      <c r="O105" s="330">
        <v>712101</v>
      </c>
      <c r="P105" t="s">
        <v>2672</v>
      </c>
      <c r="R105" s="332">
        <f>N105/L105</f>
        <v>10387.023551971077</v>
      </c>
    </row>
    <row r="106" spans="2:18" ht="12.75">
      <c r="B106" s="306"/>
      <c r="C106" s="310"/>
      <c r="D106" s="101" t="s">
        <v>3125</v>
      </c>
      <c r="E106" s="102"/>
      <c r="F106" s="184"/>
      <c r="G106" s="178"/>
      <c r="H106" s="312"/>
      <c r="I106" s="308"/>
      <c r="J106" s="308"/>
      <c r="K106" s="138"/>
      <c r="L106" s="180"/>
      <c r="N106"/>
      <c r="R106" s="332"/>
    </row>
    <row r="107" spans="2:18" ht="12.75">
      <c r="B107" s="306"/>
      <c r="C107" s="310"/>
      <c r="D107" s="104"/>
      <c r="E107" s="105" t="s">
        <v>3126</v>
      </c>
      <c r="F107" s="184">
        <v>9000</v>
      </c>
      <c r="G107" s="178">
        <v>30</v>
      </c>
      <c r="H107" s="312"/>
      <c r="I107" s="308">
        <v>1.055</v>
      </c>
      <c r="J107" s="308">
        <v>1.5504</v>
      </c>
      <c r="K107" s="138"/>
      <c r="L107" s="180">
        <f>(F107/I107)/(G107/J107)</f>
        <v>440.87203791469193</v>
      </c>
      <c r="R107" s="332"/>
    </row>
    <row r="108" spans="2:18" ht="12.75">
      <c r="B108" s="306"/>
      <c r="C108" s="310"/>
      <c r="D108" s="104"/>
      <c r="E108" s="105" t="s">
        <v>3127</v>
      </c>
      <c r="F108" s="184">
        <v>7650</v>
      </c>
      <c r="G108" s="178">
        <v>10</v>
      </c>
      <c r="H108" s="312"/>
      <c r="I108" s="308">
        <v>1.055</v>
      </c>
      <c r="J108" s="308">
        <v>1.5504</v>
      </c>
      <c r="K108" s="138"/>
      <c r="L108" s="357">
        <f>(F108/I108)/(G108/J108)</f>
        <v>1124.2236966824646</v>
      </c>
      <c r="R108" s="332"/>
    </row>
    <row r="109" spans="2:18" ht="12.75">
      <c r="B109" s="306"/>
      <c r="C109" s="310"/>
      <c r="D109" s="106"/>
      <c r="E109" s="105" t="s">
        <v>3128</v>
      </c>
      <c r="F109" s="184">
        <v>200</v>
      </c>
      <c r="G109" s="178">
        <v>1</v>
      </c>
      <c r="H109" s="312">
        <v>2</v>
      </c>
      <c r="I109" s="308">
        <v>1.055</v>
      </c>
      <c r="J109" s="308">
        <v>1.5504</v>
      </c>
      <c r="K109" s="138"/>
      <c r="L109" s="180">
        <f>(F109/I109)/((G109+H109)/2/J109)</f>
        <v>195.94312796208533</v>
      </c>
      <c r="R109" s="332"/>
    </row>
    <row r="110" spans="2:18" ht="12.75">
      <c r="B110" s="306"/>
      <c r="C110" s="310"/>
      <c r="D110" s="101" t="s">
        <v>3129</v>
      </c>
      <c r="E110" s="102"/>
      <c r="F110" s="184"/>
      <c r="G110" s="178"/>
      <c r="H110" s="312"/>
      <c r="I110" s="308"/>
      <c r="J110" s="308"/>
      <c r="K110" s="138"/>
      <c r="L110" s="180"/>
      <c r="N110"/>
      <c r="R110" s="332"/>
    </row>
    <row r="111" spans="2:18" ht="12.75">
      <c r="B111" s="306"/>
      <c r="C111" s="310"/>
      <c r="D111" s="104"/>
      <c r="E111" s="105" t="s">
        <v>3130</v>
      </c>
      <c r="F111" s="184">
        <v>145000</v>
      </c>
      <c r="G111" s="178">
        <v>4100</v>
      </c>
      <c r="H111" s="312">
        <v>5200</v>
      </c>
      <c r="I111" s="308">
        <v>1.055</v>
      </c>
      <c r="J111" s="308">
        <v>1.5504</v>
      </c>
      <c r="K111" s="138"/>
      <c r="L111" s="180">
        <f>(F111/I111)/((G111+H111)/2/J111)</f>
        <v>45.825408958874796</v>
      </c>
      <c r="R111" s="332"/>
    </row>
    <row r="112" spans="2:18" ht="12.75">
      <c r="B112" s="306"/>
      <c r="C112" s="331"/>
      <c r="D112" s="106"/>
      <c r="E112" s="105" t="s">
        <v>3131</v>
      </c>
      <c r="F112" s="184">
        <v>130000</v>
      </c>
      <c r="G112" s="178">
        <v>3600</v>
      </c>
      <c r="H112" s="312">
        <v>5000</v>
      </c>
      <c r="I112" s="308">
        <v>1.055</v>
      </c>
      <c r="J112" s="308">
        <v>1.5504</v>
      </c>
      <c r="K112" s="138"/>
      <c r="L112" s="180">
        <f>(F112/I112)/((G112+H112)/2/J112)</f>
        <v>44.42896506117051</v>
      </c>
      <c r="R112" s="332"/>
    </row>
    <row r="113" spans="2:18" ht="12.75">
      <c r="B113" s="306"/>
      <c r="C113" s="307" t="s">
        <v>3132</v>
      </c>
      <c r="D113" s="112"/>
      <c r="E113" s="102"/>
      <c r="F113" s="184"/>
      <c r="G113" s="178"/>
      <c r="H113" s="312"/>
      <c r="I113" s="308"/>
      <c r="J113" s="308"/>
      <c r="K113" s="138"/>
      <c r="L113" s="180">
        <f>(L114)^(1/1)</f>
        <v>183.48155651636816</v>
      </c>
      <c r="N113">
        <v>2714331</v>
      </c>
      <c r="O113" s="330">
        <v>712102</v>
      </c>
      <c r="P113" t="s">
        <v>2673</v>
      </c>
      <c r="R113" s="332">
        <f>N113/L113</f>
        <v>14793.481435055615</v>
      </c>
    </row>
    <row r="114" spans="2:18" ht="12.75">
      <c r="B114" s="306"/>
      <c r="C114" s="310"/>
      <c r="D114" s="107" t="s">
        <v>3133</v>
      </c>
      <c r="E114" s="108"/>
      <c r="F114" s="184">
        <v>4790</v>
      </c>
      <c r="G114" s="178">
        <v>26</v>
      </c>
      <c r="H114" s="312">
        <v>24</v>
      </c>
      <c r="I114" s="308">
        <v>1.619</v>
      </c>
      <c r="J114" s="308">
        <v>1.5504</v>
      </c>
      <c r="K114" s="138"/>
      <c r="L114" s="180">
        <f>(F114/I114)/((G114+H114)/2/J114)</f>
        <v>183.48155651636816</v>
      </c>
      <c r="R114" s="332"/>
    </row>
    <row r="115" spans="2:18" ht="12.75">
      <c r="B115" s="306"/>
      <c r="C115" s="310"/>
      <c r="D115" s="101" t="s">
        <v>3134</v>
      </c>
      <c r="E115" s="102"/>
      <c r="F115" s="184"/>
      <c r="G115" s="178"/>
      <c r="H115" s="312"/>
      <c r="I115" s="308"/>
      <c r="J115" s="308"/>
      <c r="K115" s="138"/>
      <c r="L115" s="180"/>
      <c r="R115" s="332"/>
    </row>
    <row r="116" spans="2:18" ht="12.75">
      <c r="B116" s="306"/>
      <c r="C116" s="310"/>
      <c r="D116" s="104"/>
      <c r="E116" s="105" t="s">
        <v>3135</v>
      </c>
      <c r="F116" s="184">
        <v>1440</v>
      </c>
      <c r="G116" s="178">
        <v>12</v>
      </c>
      <c r="H116" s="312"/>
      <c r="I116" s="308">
        <v>1.619</v>
      </c>
      <c r="J116" s="308">
        <v>1.5504</v>
      </c>
      <c r="K116" s="138"/>
      <c r="L116" s="180">
        <f>(F116/I116)/(G116/J116)</f>
        <v>114.91537986411366</v>
      </c>
      <c r="R116" s="332"/>
    </row>
    <row r="117" spans="2:18" ht="12.75">
      <c r="B117" s="306"/>
      <c r="C117" s="310"/>
      <c r="D117" s="104"/>
      <c r="E117" s="105" t="s">
        <v>3136</v>
      </c>
      <c r="F117" s="184">
        <v>1460</v>
      </c>
      <c r="G117" s="178">
        <v>13</v>
      </c>
      <c r="H117" s="312"/>
      <c r="I117" s="308">
        <v>1.619</v>
      </c>
      <c r="J117" s="308">
        <v>1.5504</v>
      </c>
      <c r="K117" s="138"/>
      <c r="L117" s="180">
        <f>(F117/I117)/(G117/J117)</f>
        <v>107.5490093600038</v>
      </c>
      <c r="R117" s="332"/>
    </row>
    <row r="118" spans="2:18" ht="13.5" hidden="1" thickBot="1">
      <c r="B118" s="306"/>
      <c r="C118" s="315"/>
      <c r="D118" s="114"/>
      <c r="E118" s="115" t="s">
        <v>3137</v>
      </c>
      <c r="F118" s="317">
        <v>31300</v>
      </c>
      <c r="G118" s="178"/>
      <c r="H118" s="318"/>
      <c r="I118" s="308">
        <v>1.619</v>
      </c>
      <c r="J118" s="308">
        <v>1.5504</v>
      </c>
      <c r="K118" s="138"/>
      <c r="L118" s="180"/>
      <c r="R118" s="332" t="e">
        <f>N118/L118</f>
        <v>#DIV/0!</v>
      </c>
    </row>
    <row r="119" spans="2:18" ht="12.75">
      <c r="B119" s="306"/>
      <c r="C119" s="310" t="s">
        <v>3138</v>
      </c>
      <c r="D119" s="117"/>
      <c r="E119" s="118"/>
      <c r="F119" s="358"/>
      <c r="G119" s="178"/>
      <c r="H119" s="336"/>
      <c r="I119" s="308"/>
      <c r="J119" s="308"/>
      <c r="K119" s="138"/>
      <c r="L119" s="180">
        <f>(L122*L121)^(1/2)</f>
        <v>22.26429023379582</v>
      </c>
      <c r="N119">
        <v>9006</v>
      </c>
      <c r="O119" s="330">
        <v>71410112</v>
      </c>
      <c r="P119" t="s">
        <v>2674</v>
      </c>
      <c r="R119" s="332">
        <f>N119/L119</f>
        <v>404.50424897576335</v>
      </c>
    </row>
    <row r="120" spans="2:18" ht="12.75">
      <c r="B120" s="306"/>
      <c r="C120" s="310"/>
      <c r="D120" s="101" t="s">
        <v>3139</v>
      </c>
      <c r="E120" s="102"/>
      <c r="F120" s="184"/>
      <c r="G120" s="178"/>
      <c r="H120" s="312"/>
      <c r="I120" s="308"/>
      <c r="J120" s="308"/>
      <c r="K120" s="138"/>
      <c r="L120" s="180"/>
      <c r="R120" s="332"/>
    </row>
    <row r="121" spans="2:18" ht="12.75">
      <c r="B121" s="306"/>
      <c r="C121" s="310"/>
      <c r="D121" s="104"/>
      <c r="E121" s="105" t="s">
        <v>3140</v>
      </c>
      <c r="F121" s="184">
        <v>20000</v>
      </c>
      <c r="G121" s="178">
        <v>1400</v>
      </c>
      <c r="H121" s="312">
        <v>1400</v>
      </c>
      <c r="I121" s="308">
        <v>1.0528</v>
      </c>
      <c r="J121" s="308">
        <v>1.5504</v>
      </c>
      <c r="K121" s="138"/>
      <c r="L121" s="180">
        <f>(F121/I121)/((G121+H121)/2/J121)</f>
        <v>21.037776812852805</v>
      </c>
      <c r="R121" s="332"/>
    </row>
    <row r="122" spans="2:18" ht="12.75">
      <c r="B122" s="306"/>
      <c r="C122" s="331"/>
      <c r="D122" s="106"/>
      <c r="E122" s="105" t="s">
        <v>3141</v>
      </c>
      <c r="F122" s="184">
        <v>40000</v>
      </c>
      <c r="G122" s="178">
        <v>2500</v>
      </c>
      <c r="H122" s="312">
        <v>2500</v>
      </c>
      <c r="I122" s="308">
        <v>1.0528</v>
      </c>
      <c r="J122" s="308">
        <v>1.5504</v>
      </c>
      <c r="K122" s="138"/>
      <c r="L122" s="180">
        <f>(F122/I122)/((G122+H122)/2/J122)</f>
        <v>23.56231003039514</v>
      </c>
      <c r="R122" s="332"/>
    </row>
    <row r="123" spans="2:18" ht="12.75" hidden="1">
      <c r="B123" s="306"/>
      <c r="C123" s="307" t="s">
        <v>3142</v>
      </c>
      <c r="D123" s="112"/>
      <c r="E123" s="102"/>
      <c r="F123" s="184"/>
      <c r="G123" s="178"/>
      <c r="H123" s="312"/>
      <c r="I123" s="308"/>
      <c r="J123" s="308"/>
      <c r="K123" s="138"/>
      <c r="L123" s="180"/>
      <c r="R123" s="332"/>
    </row>
    <row r="124" spans="2:18" ht="12.75" hidden="1">
      <c r="B124" s="306"/>
      <c r="C124" s="310"/>
      <c r="D124" s="107" t="s">
        <v>3143</v>
      </c>
      <c r="E124" s="108"/>
      <c r="F124" s="184"/>
      <c r="G124" s="178">
        <v>45</v>
      </c>
      <c r="H124" s="312">
        <v>45</v>
      </c>
      <c r="I124" s="308">
        <v>1.0528</v>
      </c>
      <c r="J124" s="308">
        <v>1.5504</v>
      </c>
      <c r="K124" s="138"/>
      <c r="L124" s="180">
        <f>(F124/I124)/((G124+H124)/2/J124)</f>
        <v>0</v>
      </c>
      <c r="R124" s="332"/>
    </row>
    <row r="125" spans="2:18" ht="12.75" hidden="1">
      <c r="B125" s="306"/>
      <c r="C125" s="310"/>
      <c r="D125" s="107" t="s">
        <v>3144</v>
      </c>
      <c r="E125" s="108"/>
      <c r="F125" s="184"/>
      <c r="G125" s="178">
        <v>120</v>
      </c>
      <c r="H125" s="312">
        <v>120</v>
      </c>
      <c r="I125" s="308">
        <v>1.0528</v>
      </c>
      <c r="J125" s="308">
        <v>1.5504</v>
      </c>
      <c r="K125" s="138"/>
      <c r="L125" s="180">
        <f>(F125/I125)/((G125+H125)/2/J125)</f>
        <v>0</v>
      </c>
      <c r="R125" s="332"/>
    </row>
    <row r="126" spans="2:18" ht="12.75" hidden="1">
      <c r="B126" s="306"/>
      <c r="C126" s="310"/>
      <c r="D126" s="107" t="s">
        <v>3145</v>
      </c>
      <c r="E126" s="108"/>
      <c r="F126" s="184"/>
      <c r="G126" s="178">
        <v>2</v>
      </c>
      <c r="H126" s="312">
        <v>2</v>
      </c>
      <c r="I126" s="308">
        <v>1.0528</v>
      </c>
      <c r="J126" s="308">
        <v>1.5504</v>
      </c>
      <c r="K126" s="138"/>
      <c r="L126" s="180">
        <f>(F126/I126)/((G126+H126)/2/J126)</f>
        <v>0</v>
      </c>
      <c r="R126" s="332"/>
    </row>
    <row r="127" spans="2:18" ht="12.75" hidden="1">
      <c r="B127" s="306"/>
      <c r="C127" s="310"/>
      <c r="D127" s="107" t="s">
        <v>3146</v>
      </c>
      <c r="E127" s="108"/>
      <c r="F127" s="184"/>
      <c r="G127" s="178">
        <v>1</v>
      </c>
      <c r="H127" s="312">
        <v>1</v>
      </c>
      <c r="I127" s="308">
        <v>1.0528</v>
      </c>
      <c r="J127" s="308">
        <v>1.5504</v>
      </c>
      <c r="K127" s="138"/>
      <c r="L127" s="180">
        <f>(F127/I127)/((G127+H127)/2/J127)</f>
        <v>0</v>
      </c>
      <c r="R127" s="332"/>
    </row>
    <row r="128" spans="2:18" ht="12.75" hidden="1">
      <c r="B128" s="306"/>
      <c r="C128" s="331"/>
      <c r="D128" s="107" t="s">
        <v>3147</v>
      </c>
      <c r="E128" s="108"/>
      <c r="F128" s="184"/>
      <c r="G128" s="178">
        <v>1</v>
      </c>
      <c r="H128" s="312">
        <v>1</v>
      </c>
      <c r="I128" s="308">
        <v>1.0528</v>
      </c>
      <c r="J128" s="308">
        <v>1.5504</v>
      </c>
      <c r="K128" s="138"/>
      <c r="L128" s="180">
        <f>(F128/I128)/((G128+H128)/2/J128)</f>
        <v>0</v>
      </c>
      <c r="R128" s="332"/>
    </row>
    <row r="129" spans="2:18" ht="12.75">
      <c r="B129" s="306"/>
      <c r="C129" s="307" t="s">
        <v>3148</v>
      </c>
      <c r="D129" s="112"/>
      <c r="E129" s="102"/>
      <c r="F129" s="184"/>
      <c r="G129" s="178"/>
      <c r="H129" s="312"/>
      <c r="I129" s="308"/>
      <c r="J129" s="308"/>
      <c r="K129" s="138"/>
      <c r="L129" s="180"/>
      <c r="R129" s="332"/>
    </row>
    <row r="130" spans="2:18" ht="12.75">
      <c r="B130" s="306"/>
      <c r="C130" s="310"/>
      <c r="D130" s="101" t="s">
        <v>3149</v>
      </c>
      <c r="E130" s="102"/>
      <c r="F130" s="184"/>
      <c r="G130" s="178"/>
      <c r="H130" s="312"/>
      <c r="I130" s="308"/>
      <c r="J130" s="308"/>
      <c r="K130" s="138"/>
      <c r="L130" s="180">
        <f>(L131*L132*L133)^(1/3)</f>
        <v>61.574976595764284</v>
      </c>
      <c r="N130">
        <v>1242238</v>
      </c>
      <c r="O130" s="330">
        <v>7151012</v>
      </c>
      <c r="P130" t="s">
        <v>2675</v>
      </c>
      <c r="R130" s="332">
        <f>N130/L130</f>
        <v>20174.39662470701</v>
      </c>
    </row>
    <row r="131" spans="2:18" ht="12.75">
      <c r="B131" s="306"/>
      <c r="C131" s="310"/>
      <c r="D131" s="104"/>
      <c r="E131" s="105" t="s">
        <v>3150</v>
      </c>
      <c r="F131" s="184">
        <v>33000</v>
      </c>
      <c r="G131" s="178">
        <v>730</v>
      </c>
      <c r="H131" s="312">
        <v>730</v>
      </c>
      <c r="I131" s="308">
        <v>0.9943</v>
      </c>
      <c r="J131" s="308">
        <v>1.5504</v>
      </c>
      <c r="K131" s="138"/>
      <c r="L131" s="180">
        <f>(F131/I131)/((G131+H131)/2/J131)</f>
        <v>70.48835898870135</v>
      </c>
      <c r="R131" s="332"/>
    </row>
    <row r="132" spans="2:18" ht="12.75">
      <c r="B132" s="306"/>
      <c r="C132" s="310"/>
      <c r="D132" s="104"/>
      <c r="E132" s="105" t="s">
        <v>3151</v>
      </c>
      <c r="F132" s="184">
        <v>27500</v>
      </c>
      <c r="G132" s="178">
        <v>580</v>
      </c>
      <c r="H132" s="312">
        <v>580</v>
      </c>
      <c r="I132" s="308">
        <v>0.9943</v>
      </c>
      <c r="J132" s="308">
        <v>1.5504</v>
      </c>
      <c r="K132" s="138"/>
      <c r="L132" s="180">
        <f>(F132/I132)/((G132+H132)/2/J132)</f>
        <v>73.93175583585055</v>
      </c>
      <c r="R132" s="332"/>
    </row>
    <row r="133" spans="2:18" ht="12.75">
      <c r="B133" s="306"/>
      <c r="C133" s="310"/>
      <c r="D133" s="106"/>
      <c r="E133" s="105" t="s">
        <v>3152</v>
      </c>
      <c r="F133" s="184">
        <v>36200</v>
      </c>
      <c r="G133" s="178">
        <v>1260</v>
      </c>
      <c r="H133" s="312">
        <v>1260</v>
      </c>
      <c r="I133" s="308">
        <v>0.9943</v>
      </c>
      <c r="J133" s="308">
        <v>1.5504</v>
      </c>
      <c r="K133" s="138"/>
      <c r="L133" s="180">
        <f>(F133/I133)/((G133+H133)/2/J133)</f>
        <v>44.79859005857196</v>
      </c>
      <c r="R133" s="332"/>
    </row>
    <row r="134" spans="2:18" ht="12.75">
      <c r="B134" s="306"/>
      <c r="C134" s="310"/>
      <c r="D134" s="101" t="s">
        <v>3153</v>
      </c>
      <c r="E134" s="102"/>
      <c r="F134" s="184"/>
      <c r="G134" s="178"/>
      <c r="H134" s="312"/>
      <c r="I134" s="308"/>
      <c r="J134" s="308"/>
      <c r="K134" s="138"/>
      <c r="L134" s="180">
        <f>(L135*L136*L137)^(1/3)</f>
        <v>31.984551188320808</v>
      </c>
      <c r="N134">
        <v>799836</v>
      </c>
      <c r="O134" s="330">
        <v>71510111</v>
      </c>
      <c r="P134" t="s">
        <v>2676</v>
      </c>
      <c r="R134" s="332">
        <f>N134/L134</f>
        <v>25006.947738321272</v>
      </c>
    </row>
    <row r="135" spans="2:18" ht="12.75">
      <c r="B135" s="306"/>
      <c r="C135" s="310"/>
      <c r="D135" s="104"/>
      <c r="E135" s="105" t="s">
        <v>3154</v>
      </c>
      <c r="F135" s="184">
        <v>99400</v>
      </c>
      <c r="G135" s="178">
        <v>4600</v>
      </c>
      <c r="H135" s="312">
        <v>4100</v>
      </c>
      <c r="I135" s="308">
        <v>0.9943</v>
      </c>
      <c r="J135" s="308">
        <v>1.5504</v>
      </c>
      <c r="K135" s="138"/>
      <c r="L135" s="180">
        <f>(F135/I135)/((G135+H135)/2/J135)</f>
        <v>35.63062560040507</v>
      </c>
      <c r="R135" s="332">
        <f>N135/L135</f>
        <v>0</v>
      </c>
    </row>
    <row r="136" spans="2:18" ht="12.75">
      <c r="B136" s="306"/>
      <c r="C136" s="310"/>
      <c r="D136" s="104"/>
      <c r="E136" s="105" t="s">
        <v>3155</v>
      </c>
      <c r="F136" s="184">
        <v>47000</v>
      </c>
      <c r="G136" s="178">
        <v>3600</v>
      </c>
      <c r="H136" s="312">
        <v>3200</v>
      </c>
      <c r="I136" s="308">
        <v>0.9943</v>
      </c>
      <c r="J136" s="308">
        <v>1.5504</v>
      </c>
      <c r="K136" s="138"/>
      <c r="L136" s="180">
        <f>(F136/I136)/((G136+H136)/2/J136)</f>
        <v>21.554862717489694</v>
      </c>
      <c r="R136" s="332">
        <f>N136/L136</f>
        <v>0</v>
      </c>
    </row>
    <row r="137" spans="2:18" ht="13.5" thickBot="1">
      <c r="B137" s="314"/>
      <c r="C137" s="315"/>
      <c r="D137" s="114"/>
      <c r="E137" s="115" t="s">
        <v>3156</v>
      </c>
      <c r="F137" s="317">
        <v>173500</v>
      </c>
      <c r="G137" s="182">
        <v>6700</v>
      </c>
      <c r="H137" s="318">
        <v>6000</v>
      </c>
      <c r="I137" s="319">
        <v>0.9943</v>
      </c>
      <c r="J137" s="319">
        <v>1.5504</v>
      </c>
      <c r="K137" s="297"/>
      <c r="L137" s="183">
        <f>(F137/I137)/((G137+H137)/2/J137)</f>
        <v>42.604166584175466</v>
      </c>
      <c r="R137" s="332">
        <f>N137/L137</f>
        <v>0</v>
      </c>
    </row>
    <row r="138" spans="2:18" ht="12.75">
      <c r="B138" s="320" t="s">
        <v>2677</v>
      </c>
      <c r="C138" s="349"/>
      <c r="D138" s="97"/>
      <c r="E138" s="98"/>
      <c r="F138" s="350"/>
      <c r="G138" s="359"/>
      <c r="H138" s="286"/>
      <c r="I138" s="352"/>
      <c r="J138" s="352"/>
      <c r="K138" s="286"/>
      <c r="L138" s="327">
        <f>N138/R138</f>
        <v>85.43355996960133</v>
      </c>
      <c r="N138" s="275">
        <f>SUM(N139:N264)</f>
        <v>48282508</v>
      </c>
      <c r="R138" s="332">
        <f>R139+R154+R163+R168+R176+R180+R196+R198+R201+R207+R224+R231+R235+R247+R252</f>
        <v>565146.8581805524</v>
      </c>
    </row>
    <row r="139" spans="2:18" ht="12.75">
      <c r="B139" s="306"/>
      <c r="C139" s="307" t="s">
        <v>3275</v>
      </c>
      <c r="D139" s="112"/>
      <c r="E139" s="102"/>
      <c r="F139" s="184"/>
      <c r="G139" s="178"/>
      <c r="H139" s="312"/>
      <c r="I139" s="308"/>
      <c r="J139" s="308"/>
      <c r="K139" s="309"/>
      <c r="L139" s="180">
        <f>(L141*L142*L143*L144*L145*L146*L147)^(1/7)</f>
        <v>191.91990599468613</v>
      </c>
      <c r="N139" s="275">
        <v>3816431</v>
      </c>
      <c r="R139" s="332">
        <f>N139/L139</f>
        <v>19885.540169583393</v>
      </c>
    </row>
    <row r="140" spans="2:18" ht="12.75">
      <c r="B140" s="306"/>
      <c r="C140" s="310"/>
      <c r="D140" s="101" t="s">
        <v>3276</v>
      </c>
      <c r="E140" s="102"/>
      <c r="F140" s="184"/>
      <c r="G140" s="178"/>
      <c r="H140" s="312"/>
      <c r="I140" s="308"/>
      <c r="J140" s="308"/>
      <c r="K140" s="138"/>
      <c r="L140" s="180"/>
      <c r="R140" s="332"/>
    </row>
    <row r="141" spans="2:18" ht="12.75">
      <c r="B141" s="306"/>
      <c r="C141" s="310"/>
      <c r="D141" s="106"/>
      <c r="E141" s="105" t="s">
        <v>3277</v>
      </c>
      <c r="F141" s="184">
        <v>570000</v>
      </c>
      <c r="G141" s="178">
        <v>1500</v>
      </c>
      <c r="H141" s="312">
        <v>1700</v>
      </c>
      <c r="I141" s="308">
        <v>1.00688</v>
      </c>
      <c r="J141" s="308">
        <v>1.3234</v>
      </c>
      <c r="K141" s="138"/>
      <c r="L141" s="180">
        <f aca="true" t="shared" si="4" ref="L141:L147">(F141/I141)/((G141+H141)/2/J141)</f>
        <v>468.23976044811684</v>
      </c>
      <c r="R141" s="332"/>
    </row>
    <row r="142" spans="2:18" ht="12.75">
      <c r="B142" s="306"/>
      <c r="C142" s="310"/>
      <c r="D142" s="107" t="s">
        <v>3278</v>
      </c>
      <c r="E142" s="108"/>
      <c r="F142" s="184">
        <v>570000</v>
      </c>
      <c r="G142" s="178">
        <v>15000</v>
      </c>
      <c r="H142" s="312">
        <v>17000</v>
      </c>
      <c r="I142" s="308">
        <v>1.00688</v>
      </c>
      <c r="J142" s="308">
        <v>1.3234</v>
      </c>
      <c r="K142" s="138"/>
      <c r="L142" s="180">
        <f t="shared" si="4"/>
        <v>46.82397604481169</v>
      </c>
      <c r="R142" s="332"/>
    </row>
    <row r="143" spans="2:18" ht="12.75">
      <c r="B143" s="306"/>
      <c r="C143" s="310"/>
      <c r="D143" s="107" t="s">
        <v>3279</v>
      </c>
      <c r="E143" s="108"/>
      <c r="F143" s="184">
        <v>1700000</v>
      </c>
      <c r="G143" s="178">
        <v>37500</v>
      </c>
      <c r="H143" s="312">
        <v>41000</v>
      </c>
      <c r="I143" s="308">
        <v>1.00688</v>
      </c>
      <c r="J143" s="308">
        <v>1.3234</v>
      </c>
      <c r="K143" s="138"/>
      <c r="L143" s="180">
        <f t="shared" si="4"/>
        <v>56.92757395994538</v>
      </c>
      <c r="R143" s="332"/>
    </row>
    <row r="144" spans="2:18" ht="12.75">
      <c r="B144" s="306"/>
      <c r="C144" s="310"/>
      <c r="D144" s="107" t="s">
        <v>3280</v>
      </c>
      <c r="E144" s="108"/>
      <c r="F144" s="184">
        <v>150000</v>
      </c>
      <c r="G144" s="178">
        <v>320</v>
      </c>
      <c r="H144" s="312">
        <v>420</v>
      </c>
      <c r="I144" s="308">
        <v>1.00688</v>
      </c>
      <c r="J144" s="308">
        <v>1.3234</v>
      </c>
      <c r="K144" s="138"/>
      <c r="L144" s="180">
        <f t="shared" si="4"/>
        <v>532.8475225583123</v>
      </c>
      <c r="R144" s="332"/>
    </row>
    <row r="145" spans="2:18" ht="12.75">
      <c r="B145" s="306"/>
      <c r="C145" s="310"/>
      <c r="D145" s="107" t="s">
        <v>3281</v>
      </c>
      <c r="E145" s="108"/>
      <c r="F145" s="184">
        <v>150000</v>
      </c>
      <c r="G145" s="178"/>
      <c r="H145" s="312">
        <v>1600</v>
      </c>
      <c r="I145" s="308">
        <v>1.00688</v>
      </c>
      <c r="J145" s="308">
        <v>1.3234</v>
      </c>
      <c r="K145" s="138"/>
      <c r="L145" s="180">
        <f t="shared" si="4"/>
        <v>246.44197918321942</v>
      </c>
      <c r="R145" s="332"/>
    </row>
    <row r="146" spans="2:18" ht="12.75">
      <c r="B146" s="306"/>
      <c r="C146" s="310"/>
      <c r="D146" s="107" t="s">
        <v>3282</v>
      </c>
      <c r="E146" s="108"/>
      <c r="F146" s="184">
        <v>130000</v>
      </c>
      <c r="G146" s="178">
        <v>274</v>
      </c>
      <c r="H146" s="312">
        <v>359</v>
      </c>
      <c r="I146" s="308">
        <v>1.00688</v>
      </c>
      <c r="J146" s="308">
        <v>1.3234</v>
      </c>
      <c r="K146" s="138"/>
      <c r="L146" s="180">
        <f t="shared" si="4"/>
        <v>539.8623661938877</v>
      </c>
      <c r="R146" s="332"/>
    </row>
    <row r="147" spans="2:18" ht="12.75">
      <c r="B147" s="306"/>
      <c r="C147" s="331"/>
      <c r="D147" s="107" t="s">
        <v>3283</v>
      </c>
      <c r="E147" s="108"/>
      <c r="F147" s="184">
        <v>26100</v>
      </c>
      <c r="G147" s="178">
        <v>274</v>
      </c>
      <c r="H147" s="312">
        <v>359</v>
      </c>
      <c r="I147" s="308">
        <v>1.00688</v>
      </c>
      <c r="J147" s="308">
        <v>1.3234</v>
      </c>
      <c r="K147" s="336"/>
      <c r="L147" s="180">
        <f t="shared" si="4"/>
        <v>108.38775198200362</v>
      </c>
      <c r="R147" s="332"/>
    </row>
    <row r="148" spans="2:18" ht="12.75">
      <c r="B148" s="306"/>
      <c r="C148" s="310" t="s">
        <v>3199</v>
      </c>
      <c r="D148" s="117"/>
      <c r="E148" s="118"/>
      <c r="F148" s="358"/>
      <c r="G148" s="178"/>
      <c r="H148" s="336"/>
      <c r="I148" s="337"/>
      <c r="J148" s="337"/>
      <c r="K148" s="138"/>
      <c r="L148" s="177"/>
      <c r="R148" s="332"/>
    </row>
    <row r="149" spans="2:18" ht="12.75">
      <c r="B149" s="306"/>
      <c r="C149" s="310"/>
      <c r="D149" s="107" t="s">
        <v>3200</v>
      </c>
      <c r="E149" s="108"/>
      <c r="F149" s="184">
        <v>3150</v>
      </c>
      <c r="G149" s="178">
        <v>160</v>
      </c>
      <c r="H149" s="312">
        <v>230</v>
      </c>
      <c r="I149" s="308">
        <v>1.00688</v>
      </c>
      <c r="J149" s="308">
        <v>2.0654</v>
      </c>
      <c r="K149" s="336"/>
      <c r="L149" s="180">
        <f>(F149/I149)/((G149+H149)/2/J149)</f>
        <v>33.13617694874647</v>
      </c>
      <c r="R149" s="332"/>
    </row>
    <row r="150" spans="2:18" ht="12.75">
      <c r="B150" s="306"/>
      <c r="C150" s="310" t="s">
        <v>2678</v>
      </c>
      <c r="D150" s="117"/>
      <c r="E150" s="118"/>
      <c r="F150" s="358"/>
      <c r="G150" s="176"/>
      <c r="H150" s="336"/>
      <c r="I150" s="337"/>
      <c r="J150" s="337"/>
      <c r="K150" s="138"/>
      <c r="L150" s="177"/>
      <c r="R150" s="332"/>
    </row>
    <row r="151" spans="2:18" ht="12.75">
      <c r="B151" s="306"/>
      <c r="C151" s="331"/>
      <c r="D151" s="107" t="s">
        <v>3220</v>
      </c>
      <c r="E151" s="108"/>
      <c r="F151" s="184">
        <v>680</v>
      </c>
      <c r="G151" s="178"/>
      <c r="H151" s="312">
        <v>50</v>
      </c>
      <c r="I151" s="308">
        <v>0.898392</v>
      </c>
      <c r="J151" s="308">
        <v>1.9849</v>
      </c>
      <c r="K151" s="138"/>
      <c r="L151" s="180">
        <f>(F151/I151)/(H151/J151)</f>
        <v>30.047729721546947</v>
      </c>
      <c r="R151" s="332"/>
    </row>
    <row r="152" spans="2:18" ht="12.75">
      <c r="B152" s="306"/>
      <c r="C152" s="307" t="s">
        <v>3221</v>
      </c>
      <c r="D152" s="112"/>
      <c r="E152" s="102"/>
      <c r="F152" s="184"/>
      <c r="G152" s="178"/>
      <c r="H152" s="312"/>
      <c r="I152" s="308"/>
      <c r="J152" s="308"/>
      <c r="K152" s="138"/>
      <c r="L152" s="180"/>
      <c r="R152" s="332"/>
    </row>
    <row r="153" spans="2:18" ht="12.75">
      <c r="B153" s="306"/>
      <c r="C153" s="331"/>
      <c r="D153" s="107" t="s">
        <v>3222</v>
      </c>
      <c r="E153" s="108"/>
      <c r="F153" s="184">
        <v>1100</v>
      </c>
      <c r="G153" s="178">
        <v>15</v>
      </c>
      <c r="H153" s="312">
        <v>10</v>
      </c>
      <c r="I153" s="308">
        <v>0.9653</v>
      </c>
      <c r="J153" s="308">
        <v>1.9849</v>
      </c>
      <c r="K153" s="138"/>
      <c r="L153" s="180">
        <f>(F153/I153)/((G153+H153)/2/J153)</f>
        <v>180.95017093131668</v>
      </c>
      <c r="R153" s="332"/>
    </row>
    <row r="154" spans="2:18" ht="12.75">
      <c r="B154" s="306"/>
      <c r="C154" s="307" t="s">
        <v>3223</v>
      </c>
      <c r="D154" s="112"/>
      <c r="E154" s="102"/>
      <c r="F154" s="184"/>
      <c r="G154" s="178"/>
      <c r="H154" s="312"/>
      <c r="I154" s="308"/>
      <c r="J154" s="308"/>
      <c r="K154" s="138"/>
      <c r="L154" s="180">
        <f>(L156*L157*L158*L159*L160*L161*L162)^(1/7)</f>
        <v>44.34895280883592</v>
      </c>
      <c r="N154">
        <v>7004908</v>
      </c>
      <c r="O154" s="330">
        <v>861301</v>
      </c>
      <c r="P154" t="s">
        <v>2679</v>
      </c>
      <c r="R154" s="332">
        <f>N154/L154</f>
        <v>157949.79489581924</v>
      </c>
    </row>
    <row r="155" spans="2:18" ht="12.75">
      <c r="B155" s="306"/>
      <c r="C155" s="310"/>
      <c r="D155" s="101" t="s">
        <v>3224</v>
      </c>
      <c r="E155" s="102"/>
      <c r="F155" s="184"/>
      <c r="G155" s="178"/>
      <c r="H155" s="312"/>
      <c r="I155" s="308"/>
      <c r="J155" s="308"/>
      <c r="K155" s="138"/>
      <c r="L155" s="180"/>
      <c r="R155" s="131">
        <f aca="true" t="shared" si="5" ref="R155:R218">L155*N155</f>
        <v>0</v>
      </c>
    </row>
    <row r="156" spans="2:18" ht="12.75">
      <c r="B156" s="306"/>
      <c r="C156" s="310"/>
      <c r="D156" s="104"/>
      <c r="E156" s="105" t="s">
        <v>3225</v>
      </c>
      <c r="F156" s="184">
        <v>43000</v>
      </c>
      <c r="G156" s="178">
        <v>1850</v>
      </c>
      <c r="H156" s="312">
        <v>2113</v>
      </c>
      <c r="I156" s="308">
        <v>1.029136</v>
      </c>
      <c r="J156" s="308">
        <v>2.0654</v>
      </c>
      <c r="K156" s="138"/>
      <c r="L156" s="180">
        <f>(F156/I156)/((G156+H156)/2/J156)</f>
        <v>43.55176710892196</v>
      </c>
      <c r="R156" s="131">
        <f t="shared" si="5"/>
        <v>0</v>
      </c>
    </row>
    <row r="157" spans="2:18" ht="12.75">
      <c r="B157" s="306"/>
      <c r="C157" s="310"/>
      <c r="D157" s="104"/>
      <c r="E157" s="105" t="s">
        <v>3226</v>
      </c>
      <c r="F157" s="184">
        <v>32000</v>
      </c>
      <c r="G157" s="178">
        <v>1100</v>
      </c>
      <c r="H157" s="312"/>
      <c r="I157" s="308">
        <v>1.029136</v>
      </c>
      <c r="J157" s="308">
        <v>2.0654</v>
      </c>
      <c r="K157" s="138"/>
      <c r="L157" s="180">
        <f>(F157/I157)/(G157/J157)</f>
        <v>58.383307586522704</v>
      </c>
      <c r="R157" s="131">
        <f t="shared" si="5"/>
        <v>0</v>
      </c>
    </row>
    <row r="158" spans="2:18" ht="12.75">
      <c r="B158" s="306"/>
      <c r="C158" s="310"/>
      <c r="D158" s="104"/>
      <c r="E158" s="105" t="s">
        <v>3227</v>
      </c>
      <c r="F158" s="184">
        <v>16000</v>
      </c>
      <c r="G158" s="178">
        <v>750</v>
      </c>
      <c r="H158" s="312"/>
      <c r="I158" s="308">
        <v>1.029136</v>
      </c>
      <c r="J158" s="308">
        <v>2.0654</v>
      </c>
      <c r="K158" s="138"/>
      <c r="L158" s="180">
        <f>(F158/I158)/(G158/J158)</f>
        <v>42.81442556344998</v>
      </c>
      <c r="R158" s="131">
        <f t="shared" si="5"/>
        <v>0</v>
      </c>
    </row>
    <row r="159" spans="2:18" ht="12.75">
      <c r="B159" s="306"/>
      <c r="C159" s="310"/>
      <c r="D159" s="104"/>
      <c r="E159" s="105" t="s">
        <v>3228</v>
      </c>
      <c r="F159" s="184">
        <v>6800</v>
      </c>
      <c r="G159" s="178">
        <v>520</v>
      </c>
      <c r="H159" s="312">
        <v>680</v>
      </c>
      <c r="I159" s="308">
        <v>1.029136</v>
      </c>
      <c r="J159" s="308">
        <v>2.0654</v>
      </c>
      <c r="K159" s="138"/>
      <c r="L159" s="180">
        <f>(F159/I159)/((G159+H159)/2/J159)</f>
        <v>22.745163580582805</v>
      </c>
      <c r="R159" s="131">
        <f t="shared" si="5"/>
        <v>0</v>
      </c>
    </row>
    <row r="160" spans="2:18" ht="12.75">
      <c r="B160" s="306"/>
      <c r="C160" s="310"/>
      <c r="D160" s="106"/>
      <c r="E160" s="105" t="s">
        <v>3229</v>
      </c>
      <c r="F160" s="184">
        <v>4800</v>
      </c>
      <c r="G160" s="178">
        <v>380</v>
      </c>
      <c r="H160" s="312">
        <v>476</v>
      </c>
      <c r="I160" s="308">
        <v>1.029136</v>
      </c>
      <c r="J160" s="308">
        <v>2.0654</v>
      </c>
      <c r="K160" s="138"/>
      <c r="L160" s="180">
        <f>(F160/I160)/((G160+H160)/2/J160)</f>
        <v>22.507583532187493</v>
      </c>
      <c r="R160" s="131">
        <f t="shared" si="5"/>
        <v>0</v>
      </c>
    </row>
    <row r="161" spans="2:18" ht="12.75">
      <c r="B161" s="306"/>
      <c r="C161" s="310"/>
      <c r="D161" s="107" t="s">
        <v>3230</v>
      </c>
      <c r="E161" s="108"/>
      <c r="F161" s="184">
        <v>6300</v>
      </c>
      <c r="G161" s="178">
        <v>80</v>
      </c>
      <c r="H161" s="312">
        <v>128</v>
      </c>
      <c r="I161" s="308">
        <v>1.029136</v>
      </c>
      <c r="J161" s="308">
        <v>2.0654</v>
      </c>
      <c r="K161" s="138"/>
      <c r="L161" s="180">
        <f>(F161/I161)/((G161+H161)/2/J161)</f>
        <v>121.57341393467618</v>
      </c>
      <c r="R161" s="131">
        <f t="shared" si="5"/>
        <v>0</v>
      </c>
    </row>
    <row r="162" spans="2:18" ht="12.75">
      <c r="B162" s="306"/>
      <c r="C162" s="310"/>
      <c r="D162" s="101" t="s">
        <v>3231</v>
      </c>
      <c r="E162" s="102"/>
      <c r="F162" s="338">
        <v>67000</v>
      </c>
      <c r="G162" s="178">
        <v>2400</v>
      </c>
      <c r="H162" s="309">
        <v>3000</v>
      </c>
      <c r="I162" s="339">
        <v>1.029136</v>
      </c>
      <c r="J162" s="339">
        <v>2.0654</v>
      </c>
      <c r="K162" s="138"/>
      <c r="L162" s="340">
        <f>(F162/I162)/((G162+H162)/2/J162)</f>
        <v>49.80150195748522</v>
      </c>
      <c r="R162" s="131">
        <f t="shared" si="5"/>
        <v>0</v>
      </c>
    </row>
    <row r="163" spans="2:18" ht="12.75">
      <c r="B163" s="306"/>
      <c r="C163" s="307" t="s">
        <v>1310</v>
      </c>
      <c r="D163" s="112"/>
      <c r="E163" s="102"/>
      <c r="F163" s="184"/>
      <c r="G163" s="178"/>
      <c r="H163" s="312"/>
      <c r="I163" s="308"/>
      <c r="J163" s="308"/>
      <c r="K163" s="138"/>
      <c r="L163" s="180">
        <f>(L167*L165*L166)^(1/3)</f>
        <v>102.57679868829368</v>
      </c>
      <c r="N163">
        <v>6932793</v>
      </c>
      <c r="O163" s="330">
        <v>851201</v>
      </c>
      <c r="P163" t="s">
        <v>2680</v>
      </c>
      <c r="R163" s="332">
        <f>N163/L163</f>
        <v>67586.36542233198</v>
      </c>
    </row>
    <row r="164" spans="2:18" ht="12.75" hidden="1">
      <c r="B164" s="306"/>
      <c r="C164" s="310"/>
      <c r="D164" s="107" t="s">
        <v>1311</v>
      </c>
      <c r="E164" s="108"/>
      <c r="F164" s="184" t="s">
        <v>1312</v>
      </c>
      <c r="G164" s="178">
        <v>90</v>
      </c>
      <c r="H164" s="312">
        <v>100</v>
      </c>
      <c r="I164" s="308">
        <v>0.97713</v>
      </c>
      <c r="J164" s="308">
        <v>2.0654</v>
      </c>
      <c r="K164" s="138"/>
      <c r="L164" s="180" t="e">
        <f>(F164/I164)/((G164+H164)/2/J164)</f>
        <v>#VALUE!</v>
      </c>
      <c r="R164" s="131" t="e">
        <f t="shared" si="5"/>
        <v>#VALUE!</v>
      </c>
    </row>
    <row r="165" spans="2:18" ht="12.75">
      <c r="B165" s="306"/>
      <c r="C165" s="310"/>
      <c r="D165" s="107" t="s">
        <v>1313</v>
      </c>
      <c r="E165" s="108"/>
      <c r="F165" s="184">
        <v>2600</v>
      </c>
      <c r="G165" s="178">
        <v>60</v>
      </c>
      <c r="H165" s="312">
        <v>80</v>
      </c>
      <c r="I165" s="308">
        <v>0.97713</v>
      </c>
      <c r="J165" s="308">
        <v>2.0654</v>
      </c>
      <c r="K165" s="138"/>
      <c r="L165" s="180">
        <f>(F165/I165)/((G165+H165)/2/J165)</f>
        <v>78.51038975659036</v>
      </c>
      <c r="R165" s="131">
        <f t="shared" si="5"/>
        <v>0</v>
      </c>
    </row>
    <row r="166" spans="2:18" ht="12.75">
      <c r="B166" s="306"/>
      <c r="C166" s="310"/>
      <c r="D166" s="107" t="s">
        <v>1314</v>
      </c>
      <c r="E166" s="108"/>
      <c r="F166" s="184">
        <v>2000</v>
      </c>
      <c r="G166" s="178">
        <v>150</v>
      </c>
      <c r="H166" s="312">
        <v>110</v>
      </c>
      <c r="I166" s="308">
        <v>0.97713</v>
      </c>
      <c r="J166" s="308">
        <v>2.0654</v>
      </c>
      <c r="K166" s="138"/>
      <c r="L166" s="180">
        <f>(F166/I166)/((G166+H166)/2/J166)</f>
        <v>32.51909634888358</v>
      </c>
      <c r="R166" s="131">
        <f t="shared" si="5"/>
        <v>0</v>
      </c>
    </row>
    <row r="167" spans="2:18" ht="12.75">
      <c r="B167" s="306"/>
      <c r="C167" s="331"/>
      <c r="D167" s="107" t="s">
        <v>1315</v>
      </c>
      <c r="E167" s="108"/>
      <c r="F167" s="184">
        <v>25000</v>
      </c>
      <c r="G167" s="178">
        <v>120</v>
      </c>
      <c r="H167" s="312">
        <v>130</v>
      </c>
      <c r="I167" s="308">
        <v>0.97713</v>
      </c>
      <c r="J167" s="308">
        <v>2.0654</v>
      </c>
      <c r="K167" s="138"/>
      <c r="L167" s="180">
        <f>(F167/I167)/((G167+H167)/2/J167)</f>
        <v>422.74825253548653</v>
      </c>
      <c r="R167" s="131">
        <f t="shared" si="5"/>
        <v>0</v>
      </c>
    </row>
    <row r="168" spans="2:18" ht="12.75">
      <c r="B168" s="306"/>
      <c r="C168" s="310" t="s">
        <v>1316</v>
      </c>
      <c r="D168" s="117"/>
      <c r="E168" s="118"/>
      <c r="F168" s="358"/>
      <c r="G168" s="176"/>
      <c r="H168" s="336"/>
      <c r="I168" s="337"/>
      <c r="J168" s="337"/>
      <c r="K168" s="138"/>
      <c r="L168" s="180">
        <f>(L169*L170*L171*L173*L174)^(1/5)</f>
        <v>114.13476768170919</v>
      </c>
      <c r="N168">
        <v>10663324</v>
      </c>
      <c r="O168" s="330">
        <v>851301</v>
      </c>
      <c r="P168" t="s">
        <v>2681</v>
      </c>
      <c r="R168" s="332">
        <f>N168/L168</f>
        <v>93427.48241041774</v>
      </c>
    </row>
    <row r="169" spans="2:18" ht="12.75">
      <c r="B169" s="306"/>
      <c r="C169" s="310"/>
      <c r="D169" s="107" t="s">
        <v>1317</v>
      </c>
      <c r="E169" s="108"/>
      <c r="F169" s="184">
        <v>165600</v>
      </c>
      <c r="G169" s="178">
        <v>3500</v>
      </c>
      <c r="H169" s="312">
        <v>3100</v>
      </c>
      <c r="I169" s="308">
        <v>1.00375</v>
      </c>
      <c r="J169" s="308">
        <v>2.0654</v>
      </c>
      <c r="K169" s="138"/>
      <c r="L169" s="180">
        <f aca="true" t="shared" si="6" ref="L169:L175">(F169/I169)/((G169+H169)/2/J169)</f>
        <v>103.25830861541945</v>
      </c>
      <c r="R169" s="131">
        <f t="shared" si="5"/>
        <v>0</v>
      </c>
    </row>
    <row r="170" spans="2:18" ht="12.75">
      <c r="B170" s="306"/>
      <c r="C170" s="310"/>
      <c r="D170" s="107" t="s">
        <v>1318</v>
      </c>
      <c r="E170" s="108"/>
      <c r="F170" s="184">
        <v>120000</v>
      </c>
      <c r="G170" s="178">
        <v>1700</v>
      </c>
      <c r="H170" s="312">
        <v>1700</v>
      </c>
      <c r="I170" s="308">
        <v>1.00375</v>
      </c>
      <c r="J170" s="308">
        <v>2.0654</v>
      </c>
      <c r="K170" s="138"/>
      <c r="L170" s="180">
        <f t="shared" si="6"/>
        <v>145.2482602007179</v>
      </c>
      <c r="R170" s="131">
        <f t="shared" si="5"/>
        <v>0</v>
      </c>
    </row>
    <row r="171" spans="2:18" ht="12.75">
      <c r="B171" s="306"/>
      <c r="C171" s="310"/>
      <c r="D171" s="107" t="s">
        <v>1319</v>
      </c>
      <c r="E171" s="108"/>
      <c r="F171" s="184">
        <v>120000</v>
      </c>
      <c r="G171" s="178">
        <v>600</v>
      </c>
      <c r="H171" s="312">
        <v>580</v>
      </c>
      <c r="I171" s="308">
        <v>1.00375</v>
      </c>
      <c r="J171" s="308">
        <v>2.0654</v>
      </c>
      <c r="K171" s="138"/>
      <c r="L171" s="180">
        <f t="shared" si="6"/>
        <v>418.5119361715601</v>
      </c>
      <c r="R171" s="131">
        <f t="shared" si="5"/>
        <v>0</v>
      </c>
    </row>
    <row r="172" spans="2:18" ht="12.75" hidden="1">
      <c r="B172" s="306"/>
      <c r="C172" s="331"/>
      <c r="D172" s="107" t="s">
        <v>1320</v>
      </c>
      <c r="E172" s="108"/>
      <c r="F172" s="184"/>
      <c r="G172" s="178">
        <v>10</v>
      </c>
      <c r="H172" s="312">
        <v>10</v>
      </c>
      <c r="I172" s="308">
        <v>1.00375</v>
      </c>
      <c r="J172" s="308">
        <v>2.0654</v>
      </c>
      <c r="K172" s="138"/>
      <c r="L172" s="180">
        <f t="shared" si="6"/>
        <v>0</v>
      </c>
      <c r="R172" s="131">
        <f t="shared" si="5"/>
        <v>0</v>
      </c>
    </row>
    <row r="173" spans="2:18" ht="12.75">
      <c r="B173" s="306"/>
      <c r="C173" s="310"/>
      <c r="D173" s="106" t="s">
        <v>1321</v>
      </c>
      <c r="E173" s="110"/>
      <c r="F173" s="184">
        <v>380</v>
      </c>
      <c r="G173" s="178">
        <v>15</v>
      </c>
      <c r="H173" s="312">
        <v>15</v>
      </c>
      <c r="I173" s="308">
        <v>1.00375</v>
      </c>
      <c r="J173" s="308">
        <v>2.0654</v>
      </c>
      <c r="K173" s="138"/>
      <c r="L173" s="180">
        <f t="shared" si="6"/>
        <v>52.12798671647987</v>
      </c>
      <c r="R173" s="131">
        <f t="shared" si="5"/>
        <v>0</v>
      </c>
    </row>
    <row r="174" spans="2:18" ht="12.75">
      <c r="B174" s="306"/>
      <c r="C174" s="310"/>
      <c r="D174" s="107" t="s">
        <v>1322</v>
      </c>
      <c r="E174" s="108"/>
      <c r="F174" s="184">
        <v>10500</v>
      </c>
      <c r="G174" s="178">
        <v>380</v>
      </c>
      <c r="H174" s="312">
        <v>350</v>
      </c>
      <c r="I174" s="308">
        <v>1.00375</v>
      </c>
      <c r="J174" s="308">
        <v>2.0654</v>
      </c>
      <c r="K174" s="138"/>
      <c r="L174" s="180">
        <f t="shared" si="6"/>
        <v>59.193640287278875</v>
      </c>
      <c r="N174"/>
      <c r="O174" s="330">
        <v>851401</v>
      </c>
      <c r="P174" t="s">
        <v>2682</v>
      </c>
      <c r="R174" s="131">
        <f t="shared" si="5"/>
        <v>0</v>
      </c>
    </row>
    <row r="175" spans="2:18" ht="12.75" hidden="1">
      <c r="B175" s="306"/>
      <c r="C175" s="331"/>
      <c r="D175" s="107" t="s">
        <v>1323</v>
      </c>
      <c r="E175" s="108"/>
      <c r="F175" s="184">
        <v>29000</v>
      </c>
      <c r="G175" s="178"/>
      <c r="H175" s="312"/>
      <c r="I175" s="308">
        <v>1.00375</v>
      </c>
      <c r="J175" s="308">
        <v>2.0654</v>
      </c>
      <c r="K175" s="138"/>
      <c r="L175" s="180" t="e">
        <f t="shared" si="6"/>
        <v>#DIV/0!</v>
      </c>
      <c r="R175" s="131" t="e">
        <f t="shared" si="5"/>
        <v>#DIV/0!</v>
      </c>
    </row>
    <row r="176" spans="2:18" ht="12.75">
      <c r="B176" s="306"/>
      <c r="C176" s="307" t="s">
        <v>1324</v>
      </c>
      <c r="D176" s="112"/>
      <c r="E176" s="102"/>
      <c r="F176" s="184"/>
      <c r="G176" s="178"/>
      <c r="H176" s="312"/>
      <c r="I176" s="308"/>
      <c r="J176" s="308"/>
      <c r="K176" s="138"/>
      <c r="L176" s="180">
        <f>(L177*L178)^(1/2)</f>
        <v>212.09507160138364</v>
      </c>
      <c r="N176">
        <v>2458526</v>
      </c>
      <c r="O176" s="330">
        <v>851901</v>
      </c>
      <c r="P176" t="s">
        <v>2683</v>
      </c>
      <c r="R176" s="332">
        <f>N176/L176</f>
        <v>11591.622480604407</v>
      </c>
    </row>
    <row r="177" spans="2:18" ht="12.75">
      <c r="B177" s="306"/>
      <c r="C177" s="310"/>
      <c r="D177" s="107" t="s">
        <v>1325</v>
      </c>
      <c r="E177" s="108"/>
      <c r="F177" s="184">
        <v>16300</v>
      </c>
      <c r="G177" s="178">
        <v>1500</v>
      </c>
      <c r="H177" s="312">
        <v>1300</v>
      </c>
      <c r="I177" s="308">
        <v>1.00186</v>
      </c>
      <c r="J177" s="308">
        <v>2.0654</v>
      </c>
      <c r="K177" s="138"/>
      <c r="L177" s="180">
        <f>(F177/I177)/((G177+H177)/2/J177)</f>
        <v>24.00251246966357</v>
      </c>
      <c r="R177" s="131">
        <f t="shared" si="5"/>
        <v>0</v>
      </c>
    </row>
    <row r="178" spans="2:18" ht="12.75">
      <c r="B178" s="306"/>
      <c r="C178" s="310"/>
      <c r="D178" s="107" t="s">
        <v>1326</v>
      </c>
      <c r="E178" s="108"/>
      <c r="F178" s="184">
        <v>50000</v>
      </c>
      <c r="G178" s="178">
        <v>60</v>
      </c>
      <c r="H178" s="312">
        <v>50</v>
      </c>
      <c r="I178" s="308">
        <v>1.00186</v>
      </c>
      <c r="J178" s="308">
        <v>2.0654</v>
      </c>
      <c r="K178" s="138"/>
      <c r="L178" s="180">
        <f>(F178/I178)/((G178+H178)/2/J178)</f>
        <v>1874.1504438108755</v>
      </c>
      <c r="R178" s="131">
        <f t="shared" si="5"/>
        <v>0</v>
      </c>
    </row>
    <row r="179" spans="2:18" ht="12.75" hidden="1">
      <c r="B179" s="306"/>
      <c r="C179" s="331"/>
      <c r="D179" s="107" t="s">
        <v>1327</v>
      </c>
      <c r="E179" s="108"/>
      <c r="F179" s="184">
        <v>100000</v>
      </c>
      <c r="G179" s="178"/>
      <c r="H179" s="312"/>
      <c r="I179" s="308">
        <v>1.00186</v>
      </c>
      <c r="J179" s="308">
        <v>2.0654</v>
      </c>
      <c r="K179" s="138"/>
      <c r="L179" s="180" t="e">
        <f>(F179/I179)/((G179+H179)/2/J179)</f>
        <v>#DIV/0!</v>
      </c>
      <c r="R179" s="131" t="e">
        <f t="shared" si="5"/>
        <v>#DIV/0!</v>
      </c>
    </row>
    <row r="180" spans="2:18" ht="12.75">
      <c r="B180" s="306"/>
      <c r="C180" s="307" t="s">
        <v>1328</v>
      </c>
      <c r="D180" s="112"/>
      <c r="E180" s="102"/>
      <c r="F180" s="184"/>
      <c r="G180" s="178"/>
      <c r="H180" s="312"/>
      <c r="I180" s="308"/>
      <c r="J180" s="308"/>
      <c r="K180" s="138"/>
      <c r="L180" s="180">
        <f>(L181*L182*L183*L184*L186*L187*L188*L189)^(1/8)</f>
        <v>140.7757403115212</v>
      </c>
      <c r="N180">
        <v>2168840</v>
      </c>
      <c r="O180" s="330">
        <v>851902</v>
      </c>
      <c r="P180" t="s">
        <v>2684</v>
      </c>
      <c r="R180" s="332">
        <f>N180/L180</f>
        <v>15406.347678943803</v>
      </c>
    </row>
    <row r="181" spans="2:18" ht="12.75">
      <c r="B181" s="306"/>
      <c r="C181" s="310"/>
      <c r="D181" s="107" t="s">
        <v>1329</v>
      </c>
      <c r="E181" s="108"/>
      <c r="F181" s="184">
        <v>50000</v>
      </c>
      <c r="G181" s="178">
        <v>5000</v>
      </c>
      <c r="H181" s="312">
        <v>5000</v>
      </c>
      <c r="I181" s="308">
        <v>1.00186</v>
      </c>
      <c r="J181" s="308">
        <v>2.0654</v>
      </c>
      <c r="K181" s="138"/>
      <c r="L181" s="180">
        <f>(F181/I181)/((G181+H181)/2/J181)</f>
        <v>20.61565488191963</v>
      </c>
      <c r="R181" s="131">
        <f t="shared" si="5"/>
        <v>0</v>
      </c>
    </row>
    <row r="182" spans="2:18" ht="12.75">
      <c r="B182" s="306"/>
      <c r="C182" s="310"/>
      <c r="D182" s="107" t="s">
        <v>1331</v>
      </c>
      <c r="E182" s="108"/>
      <c r="F182" s="184">
        <v>20000</v>
      </c>
      <c r="G182" s="178">
        <v>4050</v>
      </c>
      <c r="H182" s="312">
        <v>4050</v>
      </c>
      <c r="I182" s="308">
        <v>1.00186</v>
      </c>
      <c r="J182" s="308">
        <v>2.0654</v>
      </c>
      <c r="K182" s="138"/>
      <c r="L182" s="180">
        <f>(F182/I182)/((G182+H182)/2/J182)</f>
        <v>10.180570312059077</v>
      </c>
      <c r="R182" s="131">
        <f t="shared" si="5"/>
        <v>0</v>
      </c>
    </row>
    <row r="183" spans="2:18" ht="12.75">
      <c r="B183" s="306"/>
      <c r="C183" s="310"/>
      <c r="D183" s="107" t="s">
        <v>1332</v>
      </c>
      <c r="E183" s="108"/>
      <c r="F183" s="184">
        <v>400000</v>
      </c>
      <c r="G183" s="178">
        <v>700</v>
      </c>
      <c r="H183" s="312">
        <v>650</v>
      </c>
      <c r="I183" s="308">
        <v>1.00186</v>
      </c>
      <c r="J183" s="308">
        <v>2.0654</v>
      </c>
      <c r="K183" s="138"/>
      <c r="L183" s="180">
        <f>(F183/I183)/((G183+H183)/2/J183)</f>
        <v>1221.6684374470892</v>
      </c>
      <c r="R183" s="131">
        <f t="shared" si="5"/>
        <v>0</v>
      </c>
    </row>
    <row r="184" spans="2:18" ht="12.75">
      <c r="B184" s="306"/>
      <c r="C184" s="310"/>
      <c r="D184" s="107" t="s">
        <v>1333</v>
      </c>
      <c r="E184" s="108"/>
      <c r="F184" s="184">
        <v>120000</v>
      </c>
      <c r="G184" s="178">
        <v>800</v>
      </c>
      <c r="H184" s="312">
        <v>700</v>
      </c>
      <c r="I184" s="308">
        <v>1.00186</v>
      </c>
      <c r="J184" s="308">
        <v>2.0654</v>
      </c>
      <c r="K184" s="138"/>
      <c r="L184" s="180">
        <f>(F184/I184)/((G184+H184)/2/J184)</f>
        <v>329.85047811071405</v>
      </c>
      <c r="R184" s="131">
        <f t="shared" si="5"/>
        <v>0</v>
      </c>
    </row>
    <row r="185" spans="2:18" ht="12.75">
      <c r="B185" s="306"/>
      <c r="C185" s="310"/>
      <c r="D185" s="101" t="s">
        <v>1334</v>
      </c>
      <c r="E185" s="102"/>
      <c r="F185" s="184"/>
      <c r="G185" s="178"/>
      <c r="H185" s="312"/>
      <c r="I185" s="308"/>
      <c r="J185" s="308"/>
      <c r="K185" s="138"/>
      <c r="L185" s="180"/>
      <c r="R185" s="131">
        <f t="shared" si="5"/>
        <v>0</v>
      </c>
    </row>
    <row r="186" spans="2:18" ht="12.75">
      <c r="B186" s="306"/>
      <c r="C186" s="310"/>
      <c r="D186" s="104"/>
      <c r="E186" s="105" t="s">
        <v>1335</v>
      </c>
      <c r="F186" s="184">
        <v>40000</v>
      </c>
      <c r="G186" s="178">
        <v>900</v>
      </c>
      <c r="H186" s="312">
        <v>800</v>
      </c>
      <c r="I186" s="308">
        <v>1.00186</v>
      </c>
      <c r="J186" s="308">
        <v>2.0654</v>
      </c>
      <c r="K186" s="138"/>
      <c r="L186" s="180">
        <f aca="true" t="shared" si="7" ref="L186:L193">(F186/I186)/((G186+H186)/2/J186)</f>
        <v>97.0148465031512</v>
      </c>
      <c r="R186" s="131">
        <f t="shared" si="5"/>
        <v>0</v>
      </c>
    </row>
    <row r="187" spans="2:18" ht="12.75">
      <c r="B187" s="306"/>
      <c r="C187" s="310"/>
      <c r="D187" s="106"/>
      <c r="E187" s="105" t="s">
        <v>1337</v>
      </c>
      <c r="F187" s="184">
        <v>40000</v>
      </c>
      <c r="G187" s="178">
        <v>750</v>
      </c>
      <c r="H187" s="312">
        <v>800</v>
      </c>
      <c r="I187" s="308">
        <v>1.00186</v>
      </c>
      <c r="J187" s="308">
        <v>2.0654</v>
      </c>
      <c r="K187" s="138"/>
      <c r="L187" s="180">
        <f t="shared" si="7"/>
        <v>106.4033800357142</v>
      </c>
      <c r="R187" s="131">
        <f t="shared" si="5"/>
        <v>0</v>
      </c>
    </row>
    <row r="188" spans="2:18" ht="12.75">
      <c r="B188" s="306"/>
      <c r="C188" s="310"/>
      <c r="D188" s="107" t="s">
        <v>1338</v>
      </c>
      <c r="E188" s="108"/>
      <c r="F188" s="184">
        <v>14550</v>
      </c>
      <c r="G188" s="178">
        <v>30</v>
      </c>
      <c r="H188" s="312">
        <v>40</v>
      </c>
      <c r="I188" s="308">
        <v>1.00186</v>
      </c>
      <c r="J188" s="308">
        <v>2.0654</v>
      </c>
      <c r="K188" s="138"/>
      <c r="L188" s="180">
        <f t="shared" si="7"/>
        <v>857.0222243769447</v>
      </c>
      <c r="R188" s="131">
        <f t="shared" si="5"/>
        <v>0</v>
      </c>
    </row>
    <row r="189" spans="2:18" ht="12.75">
      <c r="B189" s="306"/>
      <c r="C189" s="310"/>
      <c r="D189" s="101" t="s">
        <v>1339</v>
      </c>
      <c r="E189" s="102"/>
      <c r="F189" s="338">
        <v>45</v>
      </c>
      <c r="G189" s="178">
        <v>0.5</v>
      </c>
      <c r="H189" s="309">
        <v>0.4</v>
      </c>
      <c r="I189" s="339">
        <v>1.00186</v>
      </c>
      <c r="J189" s="339">
        <v>2.0654</v>
      </c>
      <c r="K189" s="138"/>
      <c r="L189" s="340">
        <f t="shared" si="7"/>
        <v>206.15654881919627</v>
      </c>
      <c r="R189" s="131">
        <f t="shared" si="5"/>
        <v>0</v>
      </c>
    </row>
    <row r="190" spans="2:18" ht="12.75" hidden="1">
      <c r="B190" s="306"/>
      <c r="C190" s="310"/>
      <c r="D190" s="101" t="s">
        <v>3264</v>
      </c>
      <c r="E190" s="102"/>
      <c r="F190" s="184"/>
      <c r="G190" s="178"/>
      <c r="H190" s="312"/>
      <c r="I190" s="308"/>
      <c r="J190" s="308"/>
      <c r="K190" s="138"/>
      <c r="L190" s="180" t="e">
        <f t="shared" si="7"/>
        <v>#DIV/0!</v>
      </c>
      <c r="R190" s="131" t="e">
        <f t="shared" si="5"/>
        <v>#DIV/0!</v>
      </c>
    </row>
    <row r="191" spans="2:18" ht="12.75" hidden="1">
      <c r="B191" s="306"/>
      <c r="C191" s="310"/>
      <c r="D191" s="104"/>
      <c r="E191" s="105" t="s">
        <v>3265</v>
      </c>
      <c r="F191" s="184" t="s">
        <v>3266</v>
      </c>
      <c r="G191" s="178"/>
      <c r="H191" s="312"/>
      <c r="I191" s="308">
        <v>1.00688</v>
      </c>
      <c r="J191" s="308"/>
      <c r="K191" s="138"/>
      <c r="L191" s="180" t="e">
        <f t="shared" si="7"/>
        <v>#VALUE!</v>
      </c>
      <c r="R191" s="131" t="e">
        <f t="shared" si="5"/>
        <v>#VALUE!</v>
      </c>
    </row>
    <row r="192" spans="2:18" ht="12.75" hidden="1">
      <c r="B192" s="306"/>
      <c r="C192" s="310"/>
      <c r="D192" s="106"/>
      <c r="E192" s="105" t="s">
        <v>3267</v>
      </c>
      <c r="F192" s="184" t="s">
        <v>3268</v>
      </c>
      <c r="G192" s="178" t="s">
        <v>3269</v>
      </c>
      <c r="H192" s="312" t="s">
        <v>3270</v>
      </c>
      <c r="I192" s="308">
        <v>1.00688</v>
      </c>
      <c r="J192" s="308">
        <v>2.0654</v>
      </c>
      <c r="K192" s="138"/>
      <c r="L192" s="180" t="e">
        <f t="shared" si="7"/>
        <v>#VALUE!</v>
      </c>
      <c r="R192" s="131" t="e">
        <f t="shared" si="5"/>
        <v>#VALUE!</v>
      </c>
    </row>
    <row r="193" spans="2:18" ht="12.75" hidden="1">
      <c r="B193" s="306"/>
      <c r="C193" s="331"/>
      <c r="D193" s="107" t="s">
        <v>3271</v>
      </c>
      <c r="E193" s="108"/>
      <c r="F193" s="184" t="s">
        <v>3272</v>
      </c>
      <c r="G193" s="178" t="s">
        <v>3273</v>
      </c>
      <c r="H193" s="312" t="s">
        <v>3274</v>
      </c>
      <c r="I193" s="308">
        <v>1.00688</v>
      </c>
      <c r="J193" s="308">
        <v>2.0654</v>
      </c>
      <c r="K193" s="138"/>
      <c r="L193" s="180" t="e">
        <f t="shared" si="7"/>
        <v>#VALUE!</v>
      </c>
      <c r="R193" s="131" t="e">
        <f t="shared" si="5"/>
        <v>#VALUE!</v>
      </c>
    </row>
    <row r="194" spans="2:18" ht="12.75" hidden="1">
      <c r="B194" s="306"/>
      <c r="C194" s="310"/>
      <c r="D194" s="107" t="s">
        <v>2764</v>
      </c>
      <c r="E194" s="108"/>
      <c r="F194" s="184" t="s">
        <v>2765</v>
      </c>
      <c r="G194" s="178"/>
      <c r="H194" s="312"/>
      <c r="I194" s="308">
        <v>1.00688</v>
      </c>
      <c r="J194" s="308"/>
      <c r="K194" s="138"/>
      <c r="L194" s="180"/>
      <c r="R194" s="131">
        <f t="shared" si="5"/>
        <v>0</v>
      </c>
    </row>
    <row r="195" spans="2:18" ht="12.75" hidden="1">
      <c r="B195" s="306"/>
      <c r="C195" s="331"/>
      <c r="D195" s="107" t="s">
        <v>2766</v>
      </c>
      <c r="E195" s="108"/>
      <c r="F195" s="184">
        <v>16250</v>
      </c>
      <c r="G195" s="178"/>
      <c r="H195" s="312"/>
      <c r="I195" s="308">
        <v>1.00688</v>
      </c>
      <c r="J195" s="308"/>
      <c r="K195" s="138"/>
      <c r="L195" s="180"/>
      <c r="R195" s="131">
        <f t="shared" si="5"/>
        <v>0</v>
      </c>
    </row>
    <row r="196" spans="2:18" ht="12.75">
      <c r="B196" s="306"/>
      <c r="C196" s="307" t="s">
        <v>2685</v>
      </c>
      <c r="D196" s="112"/>
      <c r="E196" s="102"/>
      <c r="F196" s="360"/>
      <c r="G196" s="361"/>
      <c r="H196" s="362"/>
      <c r="I196" s="178"/>
      <c r="J196" s="363"/>
      <c r="K196" s="138"/>
      <c r="L196" s="180">
        <v>13.6</v>
      </c>
      <c r="N196">
        <v>654948</v>
      </c>
      <c r="O196" s="330">
        <v>831301</v>
      </c>
      <c r="P196" t="s">
        <v>2686</v>
      </c>
      <c r="R196" s="332">
        <f>N196/L196</f>
        <v>48157.94117647059</v>
      </c>
    </row>
    <row r="197" spans="2:18" ht="12.75">
      <c r="B197" s="364"/>
      <c r="C197" s="365"/>
      <c r="D197" s="107" t="s">
        <v>2760</v>
      </c>
      <c r="E197" s="108"/>
      <c r="F197" s="366" t="s">
        <v>2687</v>
      </c>
      <c r="G197" s="367" t="s">
        <v>2763</v>
      </c>
      <c r="H197" s="368" t="s">
        <v>2763</v>
      </c>
      <c r="I197" s="337">
        <v>1.00688</v>
      </c>
      <c r="J197" s="308">
        <v>2.0654</v>
      </c>
      <c r="K197" s="336"/>
      <c r="L197" s="180">
        <f>((21.6/I197)/80.4)/((3303/J197)/(963*84.36))</f>
        <v>13.554342178679848</v>
      </c>
      <c r="R197" s="131">
        <f t="shared" si="5"/>
        <v>0</v>
      </c>
    </row>
    <row r="198" spans="2:18" ht="12.75">
      <c r="B198" s="306"/>
      <c r="C198" s="310" t="s">
        <v>2767</v>
      </c>
      <c r="D198" s="117"/>
      <c r="E198" s="118"/>
      <c r="F198" s="358"/>
      <c r="G198" s="176"/>
      <c r="H198" s="336"/>
      <c r="I198" s="337"/>
      <c r="J198" s="337"/>
      <c r="K198" s="138"/>
      <c r="L198" s="180">
        <f>(L199*L200)^(1/2)</f>
        <v>144.23211469578533</v>
      </c>
      <c r="N198">
        <v>1588708</v>
      </c>
      <c r="O198" s="330">
        <v>831303</v>
      </c>
      <c r="P198" t="s">
        <v>2688</v>
      </c>
      <c r="R198" s="332">
        <f>N198/L198</f>
        <v>11014.939379838575</v>
      </c>
    </row>
    <row r="199" spans="2:18" ht="12.75">
      <c r="B199" s="306"/>
      <c r="C199" s="310"/>
      <c r="D199" s="107" t="s">
        <v>2768</v>
      </c>
      <c r="E199" s="108"/>
      <c r="F199" s="184">
        <v>29200</v>
      </c>
      <c r="G199" s="178">
        <v>500</v>
      </c>
      <c r="H199" s="312">
        <v>400</v>
      </c>
      <c r="I199" s="308">
        <v>1.00688</v>
      </c>
      <c r="J199" s="308">
        <v>2.0654</v>
      </c>
      <c r="K199" s="138"/>
      <c r="L199" s="180">
        <f>(F199/I199)/((G199+H199)/2/J199)</f>
        <v>133.1057435951763</v>
      </c>
      <c r="R199" s="131">
        <f t="shared" si="5"/>
        <v>0</v>
      </c>
    </row>
    <row r="200" spans="2:18" ht="12.75">
      <c r="B200" s="306"/>
      <c r="C200" s="331"/>
      <c r="D200" s="107" t="s">
        <v>2769</v>
      </c>
      <c r="E200" s="108"/>
      <c r="F200" s="184">
        <v>48000</v>
      </c>
      <c r="G200" s="178">
        <v>700</v>
      </c>
      <c r="H200" s="312">
        <v>560</v>
      </c>
      <c r="I200" s="308">
        <v>1.00688</v>
      </c>
      <c r="J200" s="308">
        <v>2.0654</v>
      </c>
      <c r="K200" s="138"/>
      <c r="L200" s="180">
        <f>(F200/I200)/((G200+H200)/2/J200)</f>
        <v>156.28854433875884</v>
      </c>
      <c r="R200" s="131">
        <f t="shared" si="5"/>
        <v>0</v>
      </c>
    </row>
    <row r="201" spans="2:18" ht="12.75">
      <c r="B201" s="306"/>
      <c r="C201" s="307" t="s">
        <v>2770</v>
      </c>
      <c r="D201" s="112"/>
      <c r="E201" s="102"/>
      <c r="F201" s="184"/>
      <c r="G201" s="178"/>
      <c r="H201" s="312"/>
      <c r="I201" s="308"/>
      <c r="J201" s="308"/>
      <c r="K201" s="138"/>
      <c r="L201" s="180">
        <f>(L202*L203)^(1/2)</f>
        <v>156.3824395375796</v>
      </c>
      <c r="N201">
        <v>2653753</v>
      </c>
      <c r="O201" s="330">
        <v>831304</v>
      </c>
      <c r="P201" t="s">
        <v>2689</v>
      </c>
      <c r="R201" s="332">
        <f>N201/L201</f>
        <v>16969.635515644248</v>
      </c>
    </row>
    <row r="202" spans="2:18" ht="12.75">
      <c r="B202" s="306"/>
      <c r="C202" s="310"/>
      <c r="D202" s="107" t="s">
        <v>2768</v>
      </c>
      <c r="E202" s="108"/>
      <c r="F202" s="184">
        <v>40000</v>
      </c>
      <c r="G202" s="178">
        <v>1300</v>
      </c>
      <c r="H202" s="312">
        <v>1100</v>
      </c>
      <c r="I202" s="308">
        <v>1.00688</v>
      </c>
      <c r="J202" s="308">
        <v>2.0654</v>
      </c>
      <c r="K202" s="138"/>
      <c r="L202" s="180">
        <f>(F202/I202)/((G202+H202)/2/J202)</f>
        <v>68.376238148207</v>
      </c>
      <c r="R202" s="131">
        <f t="shared" si="5"/>
        <v>0</v>
      </c>
    </row>
    <row r="203" spans="2:18" ht="12.75">
      <c r="B203" s="306"/>
      <c r="C203" s="331"/>
      <c r="D203" s="107" t="s">
        <v>2769</v>
      </c>
      <c r="E203" s="108"/>
      <c r="F203" s="184">
        <v>170000</v>
      </c>
      <c r="G203" s="178">
        <v>1100</v>
      </c>
      <c r="H203" s="312">
        <v>850</v>
      </c>
      <c r="I203" s="308">
        <v>1.00688</v>
      </c>
      <c r="J203" s="308">
        <v>2.0654</v>
      </c>
      <c r="K203" s="138"/>
      <c r="L203" s="180">
        <f>(F203/I203)/((G203+H203)/2/J203)</f>
        <v>357.66032262139043</v>
      </c>
      <c r="R203" s="131">
        <f t="shared" si="5"/>
        <v>0</v>
      </c>
    </row>
    <row r="204" spans="2:18" ht="12.75">
      <c r="B204" s="306"/>
      <c r="C204" s="307" t="s">
        <v>2771</v>
      </c>
      <c r="D204" s="112"/>
      <c r="E204" s="102"/>
      <c r="F204" s="184"/>
      <c r="G204" s="178"/>
      <c r="H204" s="312"/>
      <c r="I204" s="308"/>
      <c r="J204" s="308"/>
      <c r="K204" s="138"/>
      <c r="L204" s="180">
        <f>(L205*L206)^(1/2)</f>
        <v>686.4919826805497</v>
      </c>
      <c r="R204" s="131">
        <f t="shared" si="5"/>
        <v>0</v>
      </c>
    </row>
    <row r="205" spans="2:18" ht="12.75">
      <c r="B205" s="306"/>
      <c r="C205" s="310"/>
      <c r="D205" s="107" t="s">
        <v>2772</v>
      </c>
      <c r="E205" s="108"/>
      <c r="F205" s="184">
        <v>10000</v>
      </c>
      <c r="G205" s="178">
        <v>60</v>
      </c>
      <c r="H205" s="312">
        <v>60</v>
      </c>
      <c r="I205" s="308">
        <v>1.00688</v>
      </c>
      <c r="J205" s="308">
        <v>2.0654</v>
      </c>
      <c r="K205" s="138"/>
      <c r="L205" s="180">
        <f>(F205/I205)/((G205+H205)/2/J205)</f>
        <v>341.881190741035</v>
      </c>
      <c r="R205" s="131">
        <f t="shared" si="5"/>
        <v>0</v>
      </c>
    </row>
    <row r="206" spans="2:18" ht="12.75">
      <c r="B206" s="306"/>
      <c r="C206" s="310"/>
      <c r="D206" s="101" t="s">
        <v>2773</v>
      </c>
      <c r="E206" s="102"/>
      <c r="F206" s="338">
        <v>5040</v>
      </c>
      <c r="G206" s="178">
        <v>7.5</v>
      </c>
      <c r="H206" s="309">
        <v>7.5</v>
      </c>
      <c r="I206" s="339">
        <v>1.00688</v>
      </c>
      <c r="J206" s="339">
        <v>2.0654</v>
      </c>
      <c r="K206" s="138"/>
      <c r="L206" s="340">
        <f>(F206/I206)/((G206+H206)/2/J206)</f>
        <v>1378.4649610678532</v>
      </c>
      <c r="R206" s="131">
        <f t="shared" si="5"/>
        <v>0</v>
      </c>
    </row>
    <row r="207" spans="2:18" ht="12.75">
      <c r="B207" s="306"/>
      <c r="C207" s="307" t="s">
        <v>2774</v>
      </c>
      <c r="D207" s="112"/>
      <c r="E207" s="102"/>
      <c r="F207" s="184"/>
      <c r="G207" s="178"/>
      <c r="H207" s="312"/>
      <c r="I207" s="308"/>
      <c r="J207" s="308"/>
      <c r="K207" s="309"/>
      <c r="L207" s="180">
        <f>(L209*L210*L211*L212*L213*L214*L216*L218*L219*L220*L221*L222*L223)^(1/13)</f>
        <v>72.96834858754433</v>
      </c>
      <c r="N207" s="369">
        <v>3183177</v>
      </c>
      <c r="R207" s="332">
        <f>N207/L207</f>
        <v>43624.078955013756</v>
      </c>
    </row>
    <row r="208" spans="2:18" ht="12.75" hidden="1">
      <c r="B208" s="306"/>
      <c r="C208" s="310"/>
      <c r="D208" s="107" t="s">
        <v>2775</v>
      </c>
      <c r="E208" s="108"/>
      <c r="F208" s="184">
        <v>300</v>
      </c>
      <c r="G208" s="178"/>
      <c r="H208" s="312"/>
      <c r="I208" s="308">
        <v>0.961374</v>
      </c>
      <c r="J208" s="308"/>
      <c r="K208" s="138"/>
      <c r="L208" s="180"/>
      <c r="R208" s="131">
        <f t="shared" si="5"/>
        <v>0</v>
      </c>
    </row>
    <row r="209" spans="2:18" ht="12.75">
      <c r="B209" s="306"/>
      <c r="C209" s="310"/>
      <c r="D209" s="107" t="s">
        <v>2776</v>
      </c>
      <c r="E209" s="108"/>
      <c r="F209" s="184">
        <v>1800</v>
      </c>
      <c r="G209" s="178">
        <v>30</v>
      </c>
      <c r="H209" s="312">
        <v>20</v>
      </c>
      <c r="I209" s="308">
        <v>0.96882</v>
      </c>
      <c r="J209" s="308">
        <v>1.9849</v>
      </c>
      <c r="K209" s="138"/>
      <c r="L209" s="180">
        <f aca="true" t="shared" si="8" ref="L209:L214">(F209/I209)/((G209+H209)/2/J209)</f>
        <v>147.5122313742491</v>
      </c>
      <c r="O209" s="330">
        <v>861102</v>
      </c>
      <c r="P209" t="s">
        <v>2690</v>
      </c>
      <c r="Q209" s="370">
        <v>157865</v>
      </c>
      <c r="R209" s="131">
        <f t="shared" si="5"/>
        <v>0</v>
      </c>
    </row>
    <row r="210" spans="2:18" ht="12.75">
      <c r="B210" s="306"/>
      <c r="C210" s="310"/>
      <c r="D210" s="107" t="s">
        <v>2777</v>
      </c>
      <c r="E210" s="108"/>
      <c r="F210" s="184">
        <v>10000</v>
      </c>
      <c r="G210" s="178">
        <v>80</v>
      </c>
      <c r="H210" s="312">
        <v>100</v>
      </c>
      <c r="I210" s="308">
        <v>0.9653</v>
      </c>
      <c r="J210" s="308">
        <v>1.9849</v>
      </c>
      <c r="K210" s="138"/>
      <c r="L210" s="180">
        <f t="shared" si="8"/>
        <v>228.4724380445918</v>
      </c>
      <c r="O210" s="330">
        <v>861103</v>
      </c>
      <c r="P210" t="s">
        <v>2691</v>
      </c>
      <c r="Q210" s="370">
        <v>166876</v>
      </c>
      <c r="R210" s="131">
        <f t="shared" si="5"/>
        <v>0</v>
      </c>
    </row>
    <row r="211" spans="2:18" ht="12.75">
      <c r="B211" s="306"/>
      <c r="C211" s="310"/>
      <c r="D211" s="107" t="s">
        <v>2778</v>
      </c>
      <c r="E211" s="108"/>
      <c r="F211" s="184">
        <v>5000</v>
      </c>
      <c r="G211" s="178">
        <v>200</v>
      </c>
      <c r="H211" s="312">
        <v>170</v>
      </c>
      <c r="I211" s="308">
        <v>0.9653</v>
      </c>
      <c r="J211" s="308">
        <v>1.9849</v>
      </c>
      <c r="K211" s="138"/>
      <c r="L211" s="180">
        <f t="shared" si="8"/>
        <v>55.57437682165747</v>
      </c>
      <c r="Q211" s="371"/>
      <c r="R211" s="131">
        <f t="shared" si="5"/>
        <v>0</v>
      </c>
    </row>
    <row r="212" spans="2:18" ht="12.75">
      <c r="B212" s="306"/>
      <c r="C212" s="310"/>
      <c r="D212" s="107" t="s">
        <v>2779</v>
      </c>
      <c r="E212" s="108"/>
      <c r="F212" s="184">
        <v>19000</v>
      </c>
      <c r="G212" s="178">
        <v>150</v>
      </c>
      <c r="H212" s="312">
        <v>150</v>
      </c>
      <c r="I212" s="308">
        <v>0.9653</v>
      </c>
      <c r="J212" s="308">
        <v>1.9849</v>
      </c>
      <c r="K212" s="138"/>
      <c r="L212" s="180">
        <f t="shared" si="8"/>
        <v>260.4585793708346</v>
      </c>
      <c r="Q212" s="371"/>
      <c r="R212" s="131">
        <f t="shared" si="5"/>
        <v>0</v>
      </c>
    </row>
    <row r="213" spans="2:18" ht="12.75">
      <c r="B213" s="306"/>
      <c r="C213" s="310"/>
      <c r="D213" s="107" t="s">
        <v>3222</v>
      </c>
      <c r="E213" s="108"/>
      <c r="F213" s="184">
        <v>1100</v>
      </c>
      <c r="G213" s="178">
        <v>10</v>
      </c>
      <c r="H213" s="312">
        <v>20</v>
      </c>
      <c r="I213" s="308">
        <v>0.9653</v>
      </c>
      <c r="J213" s="308">
        <v>1.9849</v>
      </c>
      <c r="K213" s="138"/>
      <c r="L213" s="180">
        <f t="shared" si="8"/>
        <v>150.79180910943057</v>
      </c>
      <c r="Q213" s="371"/>
      <c r="R213" s="131">
        <f t="shared" si="5"/>
        <v>0</v>
      </c>
    </row>
    <row r="214" spans="2:18" ht="12.75">
      <c r="B214" s="306"/>
      <c r="C214" s="310"/>
      <c r="D214" s="107" t="s">
        <v>2692</v>
      </c>
      <c r="E214" s="108"/>
      <c r="F214" s="184">
        <v>600</v>
      </c>
      <c r="G214" s="178">
        <v>50</v>
      </c>
      <c r="H214" s="312">
        <v>60</v>
      </c>
      <c r="I214" s="308">
        <v>0.9653</v>
      </c>
      <c r="J214" s="308">
        <v>1.9849</v>
      </c>
      <c r="K214" s="138"/>
      <c r="L214" s="180">
        <f t="shared" si="8"/>
        <v>22.431839371650828</v>
      </c>
      <c r="Q214" s="371"/>
      <c r="R214" s="131">
        <f t="shared" si="5"/>
        <v>0</v>
      </c>
    </row>
    <row r="215" spans="2:18" ht="12.75" hidden="1">
      <c r="B215" s="306"/>
      <c r="C215" s="310"/>
      <c r="D215" s="107" t="s">
        <v>2783</v>
      </c>
      <c r="E215" s="108"/>
      <c r="F215" s="184">
        <v>200</v>
      </c>
      <c r="G215" s="178"/>
      <c r="H215" s="312"/>
      <c r="I215" s="308">
        <v>1</v>
      </c>
      <c r="J215" s="308"/>
      <c r="K215" s="138"/>
      <c r="L215" s="180"/>
      <c r="Q215" s="371"/>
      <c r="R215" s="131">
        <f t="shared" si="5"/>
        <v>0</v>
      </c>
    </row>
    <row r="216" spans="2:18" ht="12.75">
      <c r="B216" s="306"/>
      <c r="C216" s="310"/>
      <c r="D216" s="107" t="s">
        <v>2784</v>
      </c>
      <c r="E216" s="108"/>
      <c r="F216" s="184">
        <v>1500</v>
      </c>
      <c r="G216" s="178">
        <v>180</v>
      </c>
      <c r="H216" s="312">
        <v>180</v>
      </c>
      <c r="I216" s="308">
        <v>0.96882</v>
      </c>
      <c r="J216" s="308">
        <v>1.9849</v>
      </c>
      <c r="K216" s="138"/>
      <c r="L216" s="180">
        <f>(F216/I216)/((G216+H216)/2/J216)</f>
        <v>17.073174927575128</v>
      </c>
      <c r="Q216" s="371"/>
      <c r="R216" s="131">
        <f t="shared" si="5"/>
        <v>0</v>
      </c>
    </row>
    <row r="217" spans="2:18" ht="12.75">
      <c r="B217" s="306"/>
      <c r="C217" s="310"/>
      <c r="D217" s="101" t="s">
        <v>2785</v>
      </c>
      <c r="E217" s="102"/>
      <c r="F217" s="184"/>
      <c r="G217" s="178"/>
      <c r="H217" s="312"/>
      <c r="I217" s="308"/>
      <c r="J217" s="308"/>
      <c r="K217" s="138"/>
      <c r="L217" s="180"/>
      <c r="O217" s="330">
        <v>8611061101</v>
      </c>
      <c r="P217" t="s">
        <v>2693</v>
      </c>
      <c r="Q217" s="370">
        <v>1516768</v>
      </c>
      <c r="R217" s="131">
        <f t="shared" si="5"/>
        <v>0</v>
      </c>
    </row>
    <row r="218" spans="2:18" ht="12.75">
      <c r="B218" s="306"/>
      <c r="C218" s="310"/>
      <c r="D218" s="104"/>
      <c r="E218" s="105" t="s">
        <v>2786</v>
      </c>
      <c r="F218" s="184">
        <v>23750</v>
      </c>
      <c r="G218" s="178">
        <v>800</v>
      </c>
      <c r="H218" s="312">
        <v>950</v>
      </c>
      <c r="I218" s="308">
        <v>0.85251</v>
      </c>
      <c r="J218" s="308">
        <v>1.9849</v>
      </c>
      <c r="K218" s="138"/>
      <c r="L218" s="180">
        <f aca="true" t="shared" si="9" ref="L218:L223">(F218/I218)/((G218+H218)/2/J218)</f>
        <v>63.1967450737905</v>
      </c>
      <c r="Q218" s="371"/>
      <c r="R218" s="131">
        <f t="shared" si="5"/>
        <v>0</v>
      </c>
    </row>
    <row r="219" spans="2:18" ht="12.75">
      <c r="B219" s="306"/>
      <c r="C219" s="310"/>
      <c r="D219" s="106"/>
      <c r="E219" s="105" t="s">
        <v>2787</v>
      </c>
      <c r="F219" s="184">
        <v>16950</v>
      </c>
      <c r="G219" s="178">
        <v>610</v>
      </c>
      <c r="H219" s="312">
        <v>950</v>
      </c>
      <c r="I219" s="308">
        <v>0.85251</v>
      </c>
      <c r="J219" s="308">
        <v>1.9849</v>
      </c>
      <c r="K219" s="138"/>
      <c r="L219" s="180">
        <f t="shared" si="9"/>
        <v>50.595774649158194</v>
      </c>
      <c r="Q219" s="371"/>
      <c r="R219" s="131">
        <f aca="true" t="shared" si="10" ref="R219:R282">L219*N219</f>
        <v>0</v>
      </c>
    </row>
    <row r="220" spans="2:18" ht="12.75">
      <c r="B220" s="306"/>
      <c r="C220" s="310"/>
      <c r="D220" s="107" t="s">
        <v>2788</v>
      </c>
      <c r="E220" s="108"/>
      <c r="F220" s="184">
        <v>480</v>
      </c>
      <c r="G220" s="178">
        <v>15</v>
      </c>
      <c r="H220" s="312">
        <v>10</v>
      </c>
      <c r="I220" s="308">
        <v>1.045953</v>
      </c>
      <c r="J220" s="308">
        <v>1.9849</v>
      </c>
      <c r="K220" s="138"/>
      <c r="L220" s="180">
        <f t="shared" si="9"/>
        <v>72.8714961379718</v>
      </c>
      <c r="O220" s="330">
        <v>8611061103</v>
      </c>
      <c r="P220" t="s">
        <v>2694</v>
      </c>
      <c r="Q220" s="370">
        <v>224914</v>
      </c>
      <c r="R220" s="131">
        <f t="shared" si="10"/>
        <v>0</v>
      </c>
    </row>
    <row r="221" spans="2:18" ht="12.75">
      <c r="B221" s="306"/>
      <c r="C221" s="310"/>
      <c r="D221" s="107" t="s">
        <v>2789</v>
      </c>
      <c r="E221" s="108"/>
      <c r="F221" s="184">
        <v>2000</v>
      </c>
      <c r="G221" s="178">
        <v>50</v>
      </c>
      <c r="H221" s="312">
        <v>100</v>
      </c>
      <c r="I221" s="308">
        <v>1.039244</v>
      </c>
      <c r="J221" s="308">
        <v>1.9849</v>
      </c>
      <c r="K221" s="138"/>
      <c r="L221" s="180">
        <f t="shared" si="9"/>
        <v>50.93189536496402</v>
      </c>
      <c r="O221" s="330">
        <v>8611061106</v>
      </c>
      <c r="P221" t="s">
        <v>2695</v>
      </c>
      <c r="Q221" s="370">
        <v>30111</v>
      </c>
      <c r="R221" s="131">
        <f t="shared" si="10"/>
        <v>0</v>
      </c>
    </row>
    <row r="222" spans="2:18" ht="12.75">
      <c r="B222" s="306"/>
      <c r="C222" s="310"/>
      <c r="D222" s="107" t="s">
        <v>2790</v>
      </c>
      <c r="E222" s="108"/>
      <c r="F222" s="184">
        <v>450</v>
      </c>
      <c r="G222" s="178">
        <v>30</v>
      </c>
      <c r="H222" s="312">
        <v>15</v>
      </c>
      <c r="I222" s="308">
        <v>0.9751</v>
      </c>
      <c r="J222" s="308">
        <v>1.9849</v>
      </c>
      <c r="K222" s="138"/>
      <c r="L222" s="180">
        <f t="shared" si="9"/>
        <v>40.711721874679526</v>
      </c>
      <c r="N222" s="371"/>
      <c r="R222" s="131">
        <f t="shared" si="10"/>
        <v>0</v>
      </c>
    </row>
    <row r="223" spans="2:18" ht="12.75">
      <c r="B223" s="306"/>
      <c r="C223" s="331"/>
      <c r="D223" s="107" t="s">
        <v>2791</v>
      </c>
      <c r="E223" s="108"/>
      <c r="F223" s="184">
        <v>2700</v>
      </c>
      <c r="G223" s="178">
        <v>50</v>
      </c>
      <c r="H223" s="312">
        <v>40</v>
      </c>
      <c r="I223" s="308">
        <v>0.9751</v>
      </c>
      <c r="J223" s="308">
        <v>1.9849</v>
      </c>
      <c r="K223" s="336"/>
      <c r="L223" s="180">
        <f t="shared" si="9"/>
        <v>122.13516562403856</v>
      </c>
      <c r="N223" s="371"/>
      <c r="R223" s="131">
        <f t="shared" si="10"/>
        <v>0</v>
      </c>
    </row>
    <row r="224" spans="2:18" ht="12.75">
      <c r="B224" s="306"/>
      <c r="C224" s="310" t="s">
        <v>2792</v>
      </c>
      <c r="D224" s="117"/>
      <c r="E224" s="118"/>
      <c r="F224" s="358"/>
      <c r="G224" s="178"/>
      <c r="H224" s="336"/>
      <c r="I224" s="337"/>
      <c r="J224" s="337"/>
      <c r="K224" s="138"/>
      <c r="L224" s="180">
        <f>(L225*L226*L227*L228)^(1/4)</f>
        <v>82.10620816675879</v>
      </c>
      <c r="N224">
        <v>2160792</v>
      </c>
      <c r="O224" s="330">
        <v>861901</v>
      </c>
      <c r="P224" t="s">
        <v>2696</v>
      </c>
      <c r="R224" s="332">
        <f>N224/L224</f>
        <v>26317.03555973993</v>
      </c>
    </row>
    <row r="225" spans="2:18" ht="12.75">
      <c r="B225" s="306"/>
      <c r="C225" s="310"/>
      <c r="D225" s="107" t="s">
        <v>2793</v>
      </c>
      <c r="E225" s="108"/>
      <c r="F225" s="184">
        <v>350</v>
      </c>
      <c r="G225" s="178">
        <v>10</v>
      </c>
      <c r="H225" s="312">
        <v>8</v>
      </c>
      <c r="I225" s="308">
        <v>1.015</v>
      </c>
      <c r="J225" s="308">
        <v>2.0654</v>
      </c>
      <c r="K225" s="138"/>
      <c r="L225" s="180">
        <f>(F225/I225)/((G225+H225)/2/J225)</f>
        <v>79.13409961685824</v>
      </c>
      <c r="R225" s="131">
        <f t="shared" si="10"/>
        <v>0</v>
      </c>
    </row>
    <row r="226" spans="2:18" ht="12.75">
      <c r="B226" s="306"/>
      <c r="C226" s="310"/>
      <c r="D226" s="107" t="s">
        <v>2794</v>
      </c>
      <c r="E226" s="108"/>
      <c r="F226" s="184">
        <v>1700</v>
      </c>
      <c r="G226" s="178">
        <v>35</v>
      </c>
      <c r="H226" s="312">
        <v>25</v>
      </c>
      <c r="I226" s="308">
        <v>1.02597</v>
      </c>
      <c r="J226" s="308">
        <v>2.0654</v>
      </c>
      <c r="K226" s="138"/>
      <c r="L226" s="180">
        <f>(F226/I226)/((G226+H226)/2/J226)</f>
        <v>114.0767598792687</v>
      </c>
      <c r="R226" s="131">
        <f t="shared" si="10"/>
        <v>0</v>
      </c>
    </row>
    <row r="227" spans="2:18" ht="12.75">
      <c r="B227" s="306"/>
      <c r="C227" s="310"/>
      <c r="D227" s="107" t="s">
        <v>2795</v>
      </c>
      <c r="E227" s="108"/>
      <c r="F227" s="184">
        <v>500</v>
      </c>
      <c r="G227" s="178">
        <v>25</v>
      </c>
      <c r="H227" s="312">
        <v>10</v>
      </c>
      <c r="I227" s="308">
        <v>1.02597</v>
      </c>
      <c r="J227" s="308">
        <v>2.0654</v>
      </c>
      <c r="K227" s="138"/>
      <c r="L227" s="180">
        <f>(F227/I227)/((G227+H227)/2/J227)</f>
        <v>57.51769405677415</v>
      </c>
      <c r="R227" s="131">
        <f t="shared" si="10"/>
        <v>0</v>
      </c>
    </row>
    <row r="228" spans="2:18" ht="12.75">
      <c r="B228" s="306"/>
      <c r="C228" s="331"/>
      <c r="D228" s="107" t="s">
        <v>2797</v>
      </c>
      <c r="E228" s="108"/>
      <c r="F228" s="184">
        <v>500</v>
      </c>
      <c r="G228" s="178">
        <v>15</v>
      </c>
      <c r="H228" s="312">
        <v>8</v>
      </c>
      <c r="I228" s="308">
        <v>1.02597</v>
      </c>
      <c r="J228" s="308">
        <v>2.0654</v>
      </c>
      <c r="K228" s="138"/>
      <c r="L228" s="180">
        <f>(F228/I228)/((G228+H228)/2/J228)</f>
        <v>87.52692573856935</v>
      </c>
      <c r="R228" s="131">
        <f t="shared" si="10"/>
        <v>0</v>
      </c>
    </row>
    <row r="229" spans="2:18" ht="12.75" hidden="1">
      <c r="B229" s="306"/>
      <c r="C229" s="307" t="s">
        <v>2798</v>
      </c>
      <c r="D229" s="112"/>
      <c r="E229" s="102"/>
      <c r="F229" s="184"/>
      <c r="G229" s="178"/>
      <c r="H229" s="312"/>
      <c r="I229" s="308"/>
      <c r="J229" s="308"/>
      <c r="K229" s="138"/>
      <c r="L229" s="180"/>
      <c r="R229" s="131">
        <f t="shared" si="10"/>
        <v>0</v>
      </c>
    </row>
    <row r="230" spans="2:18" ht="12.75" hidden="1">
      <c r="B230" s="306"/>
      <c r="C230" s="331"/>
      <c r="D230" s="107" t="s">
        <v>2799</v>
      </c>
      <c r="E230" s="108"/>
      <c r="F230" s="184">
        <v>230</v>
      </c>
      <c r="G230" s="178"/>
      <c r="H230" s="312"/>
      <c r="I230" s="308">
        <v>1.02597</v>
      </c>
      <c r="J230" s="308">
        <v>2.0654</v>
      </c>
      <c r="K230" s="138"/>
      <c r="L230" s="180"/>
      <c r="R230" s="131">
        <f t="shared" si="10"/>
        <v>0</v>
      </c>
    </row>
    <row r="231" spans="2:18" ht="12.75">
      <c r="B231" s="306"/>
      <c r="C231" s="307" t="s">
        <v>2800</v>
      </c>
      <c r="D231" s="112"/>
      <c r="E231" s="102"/>
      <c r="F231" s="184"/>
      <c r="G231" s="178"/>
      <c r="H231" s="312"/>
      <c r="I231" s="308"/>
      <c r="J231" s="308"/>
      <c r="K231" s="138"/>
      <c r="L231" s="180">
        <f>(L232*L233*L234)^(1/3)</f>
        <v>107.98916970786352</v>
      </c>
      <c r="N231">
        <v>871125</v>
      </c>
      <c r="O231" s="330">
        <v>861902</v>
      </c>
      <c r="P231" t="s">
        <v>2697</v>
      </c>
      <c r="R231" s="332">
        <f>N231/L231</f>
        <v>8066.78116293144</v>
      </c>
    </row>
    <row r="232" spans="2:18" ht="12.75">
      <c r="B232" s="306"/>
      <c r="C232" s="310"/>
      <c r="D232" s="107" t="s">
        <v>2801</v>
      </c>
      <c r="E232" s="108"/>
      <c r="F232" s="184">
        <v>3500</v>
      </c>
      <c r="G232" s="178">
        <v>20</v>
      </c>
      <c r="H232" s="312">
        <v>30</v>
      </c>
      <c r="I232" s="308">
        <v>1.06519</v>
      </c>
      <c r="J232" s="308">
        <v>1.575</v>
      </c>
      <c r="K232" s="138"/>
      <c r="L232" s="180">
        <f>(F232/I232)/((G232+H232)/2/J232)</f>
        <v>207.00532299401982</v>
      </c>
      <c r="R232" s="131">
        <f t="shared" si="10"/>
        <v>0</v>
      </c>
    </row>
    <row r="233" spans="2:18" ht="12.75">
      <c r="B233" s="306"/>
      <c r="C233" s="310"/>
      <c r="D233" s="107" t="s">
        <v>2802</v>
      </c>
      <c r="E233" s="108"/>
      <c r="F233" s="184">
        <v>2000</v>
      </c>
      <c r="G233" s="178">
        <v>10</v>
      </c>
      <c r="H233" s="312">
        <v>15</v>
      </c>
      <c r="I233" s="308">
        <v>1.06519</v>
      </c>
      <c r="J233" s="308">
        <v>1.575</v>
      </c>
      <c r="K233" s="138"/>
      <c r="L233" s="180">
        <f>(F233/I233)/((G233+H233)/2/J233)</f>
        <v>236.5775119931655</v>
      </c>
      <c r="R233" s="131">
        <f t="shared" si="10"/>
        <v>0</v>
      </c>
    </row>
    <row r="234" spans="2:18" ht="12.75">
      <c r="B234" s="306"/>
      <c r="C234" s="331"/>
      <c r="D234" s="107" t="s">
        <v>2803</v>
      </c>
      <c r="E234" s="108"/>
      <c r="F234" s="184">
        <v>2000</v>
      </c>
      <c r="G234" s="178">
        <v>70</v>
      </c>
      <c r="H234" s="312">
        <v>160</v>
      </c>
      <c r="I234" s="308">
        <v>1.06519</v>
      </c>
      <c r="J234" s="308">
        <v>1.575</v>
      </c>
      <c r="K234" s="138"/>
      <c r="L234" s="180">
        <f>(F234/I234)/((G234+H234)/2/J234)</f>
        <v>25.71494695577886</v>
      </c>
      <c r="R234" s="131">
        <f t="shared" si="10"/>
        <v>0</v>
      </c>
    </row>
    <row r="235" spans="2:18" ht="12.75">
      <c r="B235" s="306"/>
      <c r="C235" s="307" t="s">
        <v>2804</v>
      </c>
      <c r="D235" s="112"/>
      <c r="E235" s="102"/>
      <c r="F235" s="184"/>
      <c r="G235" s="178"/>
      <c r="H235" s="312"/>
      <c r="I235" s="308"/>
      <c r="J235" s="308"/>
      <c r="K235" s="138"/>
      <c r="L235" s="180">
        <f>(L236*L237*L238)^(1/3)</f>
        <v>65.56683305414924</v>
      </c>
      <c r="N235">
        <v>1667568</v>
      </c>
      <c r="O235" s="330">
        <v>861903</v>
      </c>
      <c r="P235" t="s">
        <v>2698</v>
      </c>
      <c r="R235" s="332">
        <f>N235/L235</f>
        <v>25433.102718608</v>
      </c>
    </row>
    <row r="236" spans="2:18" ht="12.75">
      <c r="B236" s="306"/>
      <c r="C236" s="310"/>
      <c r="D236" s="107" t="s">
        <v>2805</v>
      </c>
      <c r="E236" s="108"/>
      <c r="F236" s="184">
        <v>5500</v>
      </c>
      <c r="G236" s="178">
        <v>30</v>
      </c>
      <c r="H236" s="312">
        <v>50</v>
      </c>
      <c r="I236" s="308">
        <v>1.06519</v>
      </c>
      <c r="J236" s="308">
        <v>1.575</v>
      </c>
      <c r="K236" s="138"/>
      <c r="L236" s="180">
        <f>(F236/I236)/((G236+H236)/2/J236)</f>
        <v>203.30879936912663</v>
      </c>
      <c r="R236" s="131">
        <f t="shared" si="10"/>
        <v>0</v>
      </c>
    </row>
    <row r="237" spans="2:18" ht="12.75">
      <c r="B237" s="306"/>
      <c r="C237" s="310"/>
      <c r="D237" s="107" t="s">
        <v>2806</v>
      </c>
      <c r="E237" s="108"/>
      <c r="F237" s="184">
        <v>6500</v>
      </c>
      <c r="G237" s="178">
        <v>120</v>
      </c>
      <c r="H237" s="312">
        <v>180</v>
      </c>
      <c r="I237" s="308">
        <v>1.06519</v>
      </c>
      <c r="J237" s="308">
        <v>1.575</v>
      </c>
      <c r="K237" s="138"/>
      <c r="L237" s="180">
        <f>(F237/I237)/((G237+H237)/2/J237)</f>
        <v>64.07307616481566</v>
      </c>
      <c r="R237" s="131">
        <f t="shared" si="10"/>
        <v>0</v>
      </c>
    </row>
    <row r="238" spans="2:18" ht="12.75">
      <c r="B238" s="306"/>
      <c r="C238" s="331"/>
      <c r="D238" s="107" t="s">
        <v>2808</v>
      </c>
      <c r="E238" s="108"/>
      <c r="F238" s="184">
        <v>3000</v>
      </c>
      <c r="G238" s="178">
        <v>150</v>
      </c>
      <c r="H238" s="312">
        <v>260</v>
      </c>
      <c r="I238" s="308">
        <v>1.06519</v>
      </c>
      <c r="J238" s="308">
        <v>1.575</v>
      </c>
      <c r="K238" s="138"/>
      <c r="L238" s="180">
        <f>(F238/I238)/((G238+H238)/2/J238)</f>
        <v>21.638187072545627</v>
      </c>
      <c r="R238" s="131">
        <f t="shared" si="10"/>
        <v>0</v>
      </c>
    </row>
    <row r="239" spans="2:18" ht="12.75">
      <c r="B239" s="306"/>
      <c r="C239" s="307" t="s">
        <v>2810</v>
      </c>
      <c r="D239" s="112"/>
      <c r="E239" s="102"/>
      <c r="F239" s="184"/>
      <c r="G239" s="178"/>
      <c r="H239" s="312"/>
      <c r="I239" s="308"/>
      <c r="J239" s="308"/>
      <c r="K239" s="138"/>
      <c r="L239" s="180"/>
      <c r="R239" s="131">
        <f t="shared" si="10"/>
        <v>0</v>
      </c>
    </row>
    <row r="240" spans="2:18" ht="12.75">
      <c r="B240" s="306"/>
      <c r="C240" s="310"/>
      <c r="D240" s="107" t="s">
        <v>2811</v>
      </c>
      <c r="E240" s="108"/>
      <c r="F240" s="184">
        <v>16000</v>
      </c>
      <c r="G240" s="178">
        <v>4000</v>
      </c>
      <c r="H240" s="312">
        <v>4000</v>
      </c>
      <c r="I240" s="308">
        <v>0.9751</v>
      </c>
      <c r="J240" s="308">
        <v>2.0654</v>
      </c>
      <c r="K240" s="138"/>
      <c r="L240" s="180">
        <f>(F240/I240)/((G240+H240)/2/J240)</f>
        <v>8.47256691621372</v>
      </c>
      <c r="R240" s="131">
        <f t="shared" si="10"/>
        <v>0</v>
      </c>
    </row>
    <row r="241" spans="2:18" ht="12.75">
      <c r="B241" s="306"/>
      <c r="C241" s="310"/>
      <c r="D241" s="107" t="s">
        <v>2812</v>
      </c>
      <c r="E241" s="108"/>
      <c r="F241" s="184">
        <v>3800</v>
      </c>
      <c r="G241" s="178">
        <v>25</v>
      </c>
      <c r="H241" s="312">
        <v>12</v>
      </c>
      <c r="I241" s="308">
        <v>0.9751</v>
      </c>
      <c r="J241" s="308">
        <v>2.0654</v>
      </c>
      <c r="K241" s="138"/>
      <c r="L241" s="180">
        <f>(F241/I241)/((G241+H241)/2/J241)</f>
        <v>435.07776056232626</v>
      </c>
      <c r="R241" s="131">
        <f t="shared" si="10"/>
        <v>0</v>
      </c>
    </row>
    <row r="242" spans="2:18" ht="12.75">
      <c r="B242" s="306"/>
      <c r="C242" s="331"/>
      <c r="D242" s="107" t="s">
        <v>2813</v>
      </c>
      <c r="E242" s="108"/>
      <c r="F242" s="184">
        <v>600</v>
      </c>
      <c r="G242" s="178">
        <v>14.4</v>
      </c>
      <c r="H242" s="312">
        <v>12.4</v>
      </c>
      <c r="I242" s="308">
        <v>0.972171</v>
      </c>
      <c r="J242" s="308">
        <v>2.0654</v>
      </c>
      <c r="K242" s="138"/>
      <c r="L242" s="180">
        <f>(F242/I242)/((G242+H242)/2/J242)</f>
        <v>95.12791166875515</v>
      </c>
      <c r="R242" s="131">
        <f t="shared" si="10"/>
        <v>0</v>
      </c>
    </row>
    <row r="243" spans="2:18" ht="12.75">
      <c r="B243" s="306"/>
      <c r="C243" s="307" t="s">
        <v>2814</v>
      </c>
      <c r="D243" s="112"/>
      <c r="E243" s="102"/>
      <c r="F243" s="184"/>
      <c r="G243" s="178"/>
      <c r="H243" s="312"/>
      <c r="I243" s="308"/>
      <c r="J243" s="308"/>
      <c r="K243" s="138"/>
      <c r="L243" s="180"/>
      <c r="R243" s="131">
        <f t="shared" si="10"/>
        <v>0</v>
      </c>
    </row>
    <row r="244" spans="2:18" ht="12.75">
      <c r="B244" s="306"/>
      <c r="C244" s="310"/>
      <c r="D244" s="107" t="s">
        <v>2815</v>
      </c>
      <c r="E244" s="108"/>
      <c r="F244" s="184">
        <v>800</v>
      </c>
      <c r="G244" s="178">
        <v>5</v>
      </c>
      <c r="H244" s="312">
        <v>7</v>
      </c>
      <c r="I244" s="308">
        <v>1.00186</v>
      </c>
      <c r="J244" s="308">
        <v>1.3907</v>
      </c>
      <c r="K244" s="138"/>
      <c r="L244" s="180">
        <f>(F244/I244)/((G244+H244)/2/J244)</f>
        <v>185.082413377784</v>
      </c>
      <c r="R244" s="131">
        <f t="shared" si="10"/>
        <v>0</v>
      </c>
    </row>
    <row r="245" spans="2:18" ht="12.75">
      <c r="B245" s="306"/>
      <c r="C245" s="310"/>
      <c r="D245" s="107" t="s">
        <v>2816</v>
      </c>
      <c r="E245" s="108"/>
      <c r="F245" s="184">
        <v>500</v>
      </c>
      <c r="G245" s="178">
        <v>10</v>
      </c>
      <c r="H245" s="312">
        <v>10</v>
      </c>
      <c r="I245" s="308">
        <v>1.00186</v>
      </c>
      <c r="J245" s="308">
        <v>1.3907</v>
      </c>
      <c r="K245" s="138"/>
      <c r="L245" s="180">
        <f>(F245/I245)/((G245+H245)/2/J245)</f>
        <v>69.40590501666901</v>
      </c>
      <c r="R245" s="131">
        <f t="shared" si="10"/>
        <v>0</v>
      </c>
    </row>
    <row r="246" spans="2:18" ht="12.75">
      <c r="B246" s="306"/>
      <c r="C246" s="331"/>
      <c r="D246" s="107" t="s">
        <v>2817</v>
      </c>
      <c r="E246" s="108"/>
      <c r="F246" s="184">
        <v>2000</v>
      </c>
      <c r="G246" s="178">
        <v>20</v>
      </c>
      <c r="H246" s="312">
        <v>30</v>
      </c>
      <c r="I246" s="308">
        <v>1.086405</v>
      </c>
      <c r="J246" s="308">
        <v>1.3907</v>
      </c>
      <c r="K246" s="138"/>
      <c r="L246" s="180">
        <f>(F246/I246)/((G246+H246)/2/J246)</f>
        <v>102.40748155614159</v>
      </c>
      <c r="R246" s="131">
        <f t="shared" si="10"/>
        <v>0</v>
      </c>
    </row>
    <row r="247" spans="2:18" ht="12.75">
      <c r="B247" s="306"/>
      <c r="C247" s="307" t="s">
        <v>2818</v>
      </c>
      <c r="D247" s="112"/>
      <c r="E247" s="102"/>
      <c r="F247" s="184"/>
      <c r="G247" s="178"/>
      <c r="H247" s="312"/>
      <c r="I247" s="308"/>
      <c r="J247" s="308"/>
      <c r="K247" s="138"/>
      <c r="L247" s="180">
        <f>(L248*L249*L250*L251)^(1/4)</f>
        <v>119.57520607670536</v>
      </c>
      <c r="N247">
        <v>1972389</v>
      </c>
      <c r="O247" s="330">
        <v>861908</v>
      </c>
      <c r="P247" t="s">
        <v>2699</v>
      </c>
      <c r="R247" s="332">
        <f>N247/L247</f>
        <v>16494.966345571236</v>
      </c>
    </row>
    <row r="248" spans="2:18" ht="12.75">
      <c r="B248" s="306"/>
      <c r="C248" s="310"/>
      <c r="D248" s="107" t="s">
        <v>2700</v>
      </c>
      <c r="E248" s="108"/>
      <c r="F248" s="184">
        <v>8000</v>
      </c>
      <c r="G248" s="178">
        <v>20</v>
      </c>
      <c r="H248" s="312">
        <v>120</v>
      </c>
      <c r="I248" s="308">
        <v>1.080511</v>
      </c>
      <c r="J248" s="308">
        <v>2.0654</v>
      </c>
      <c r="K248" s="138"/>
      <c r="L248" s="180">
        <f>(F248/I248)/((G248+H248)/2/J248)</f>
        <v>218.45748380693422</v>
      </c>
      <c r="R248" s="131">
        <f t="shared" si="10"/>
        <v>0</v>
      </c>
    </row>
    <row r="249" spans="2:18" ht="12.75">
      <c r="B249" s="306"/>
      <c r="C249" s="310"/>
      <c r="D249" s="107" t="s">
        <v>2821</v>
      </c>
      <c r="E249" s="108"/>
      <c r="F249" s="184">
        <v>8500</v>
      </c>
      <c r="G249" s="178">
        <v>35</v>
      </c>
      <c r="H249" s="312">
        <v>200</v>
      </c>
      <c r="I249" s="308">
        <v>1.080511</v>
      </c>
      <c r="J249" s="308">
        <v>2.0654</v>
      </c>
      <c r="K249" s="138"/>
      <c r="L249" s="180">
        <f>(F249/I249)/((G249+H249)/2/J249)</f>
        <v>138.278939218219</v>
      </c>
      <c r="R249" s="131">
        <f t="shared" si="10"/>
        <v>0</v>
      </c>
    </row>
    <row r="250" spans="2:18" ht="12.75">
      <c r="B250" s="306"/>
      <c r="C250" s="310"/>
      <c r="D250" s="107" t="s">
        <v>2823</v>
      </c>
      <c r="E250" s="108"/>
      <c r="F250" s="184">
        <v>7500</v>
      </c>
      <c r="G250" s="178">
        <v>75</v>
      </c>
      <c r="H250" s="312">
        <v>320</v>
      </c>
      <c r="I250" s="308">
        <v>1.063342</v>
      </c>
      <c r="J250" s="308">
        <v>2.0654</v>
      </c>
      <c r="K250" s="138"/>
      <c r="L250" s="180">
        <f>(F250/I250)/((G250+H250)/2/J250)</f>
        <v>73.76075749138572</v>
      </c>
      <c r="R250" s="131">
        <f t="shared" si="10"/>
        <v>0</v>
      </c>
    </row>
    <row r="251" spans="2:18" ht="12.75">
      <c r="B251" s="306"/>
      <c r="C251" s="331"/>
      <c r="D251" s="107" t="s">
        <v>2825</v>
      </c>
      <c r="E251" s="108"/>
      <c r="F251" s="184">
        <v>6000</v>
      </c>
      <c r="G251" s="178">
        <v>50</v>
      </c>
      <c r="H251" s="312">
        <v>200</v>
      </c>
      <c r="I251" s="308">
        <v>1.080511</v>
      </c>
      <c r="J251" s="308">
        <v>2.0654</v>
      </c>
      <c r="K251" s="336"/>
      <c r="L251" s="180">
        <f>(F251/I251)/((G251+H251)/2/J251)</f>
        <v>91.75214319891236</v>
      </c>
      <c r="R251" s="131">
        <f t="shared" si="10"/>
        <v>0</v>
      </c>
    </row>
    <row r="252" spans="2:18" ht="12.75">
      <c r="B252" s="306"/>
      <c r="C252" s="310" t="s">
        <v>2701</v>
      </c>
      <c r="D252" s="117"/>
      <c r="E252" s="118"/>
      <c r="F252" s="358"/>
      <c r="G252" s="178"/>
      <c r="H252" s="336"/>
      <c r="I252" s="337"/>
      <c r="J252" s="337"/>
      <c r="K252" s="138"/>
      <c r="L252" s="180">
        <f>(L255*L256*L257*L258*L259*L260*L262*L264)^(1/8)</f>
        <v>150.634030247189</v>
      </c>
      <c r="N252" s="275">
        <v>485226</v>
      </c>
      <c r="R252" s="332">
        <f>N252/L252</f>
        <v>3221.2243090339466</v>
      </c>
    </row>
    <row r="253" spans="2:18" ht="12.75" hidden="1">
      <c r="B253" s="306"/>
      <c r="C253" s="310"/>
      <c r="D253" s="107" t="s">
        <v>2828</v>
      </c>
      <c r="E253" s="108"/>
      <c r="F253" s="184">
        <v>23000</v>
      </c>
      <c r="G253" s="178"/>
      <c r="H253" s="312"/>
      <c r="I253" s="308">
        <v>1.00186</v>
      </c>
      <c r="J253" s="308"/>
      <c r="K253" s="138"/>
      <c r="L253" s="180"/>
      <c r="R253" s="131">
        <f t="shared" si="10"/>
        <v>0</v>
      </c>
    </row>
    <row r="254" spans="2:18" ht="12.75">
      <c r="B254" s="306"/>
      <c r="C254" s="310"/>
      <c r="D254" s="101" t="s">
        <v>2829</v>
      </c>
      <c r="E254" s="102"/>
      <c r="F254" s="184"/>
      <c r="G254" s="178"/>
      <c r="H254" s="312"/>
      <c r="I254" s="308"/>
      <c r="J254" s="308"/>
      <c r="K254" s="138"/>
      <c r="L254" s="180"/>
      <c r="O254" s="330">
        <v>8619099003</v>
      </c>
      <c r="P254" t="s">
        <v>2702</v>
      </c>
      <c r="R254" s="131">
        <f t="shared" si="10"/>
        <v>0</v>
      </c>
    </row>
    <row r="255" spans="2:18" ht="12.75">
      <c r="B255" s="306"/>
      <c r="C255" s="310"/>
      <c r="D255" s="104"/>
      <c r="E255" s="105" t="s">
        <v>2830</v>
      </c>
      <c r="F255" s="184">
        <v>1500</v>
      </c>
      <c r="G255" s="178">
        <v>10</v>
      </c>
      <c r="H255" s="312">
        <v>12</v>
      </c>
      <c r="I255" s="308">
        <v>1.02597</v>
      </c>
      <c r="J255" s="308">
        <v>2.0654</v>
      </c>
      <c r="K255" s="138"/>
      <c r="L255" s="180">
        <f aca="true" t="shared" si="11" ref="L255:L264">(F255/I255)/((G255+H255)/2/J255)</f>
        <v>274.5162670891493</v>
      </c>
      <c r="P255">
        <v>58337</v>
      </c>
      <c r="R255" s="131">
        <f t="shared" si="10"/>
        <v>0</v>
      </c>
    </row>
    <row r="256" spans="2:18" ht="12.75">
      <c r="B256" s="306"/>
      <c r="C256" s="310"/>
      <c r="D256" s="106"/>
      <c r="E256" s="105" t="s">
        <v>2831</v>
      </c>
      <c r="F256" s="184">
        <v>1650</v>
      </c>
      <c r="G256" s="178">
        <v>15</v>
      </c>
      <c r="H256" s="312">
        <v>20</v>
      </c>
      <c r="I256" s="308">
        <v>1.02597</v>
      </c>
      <c r="J256" s="308">
        <v>2.0654</v>
      </c>
      <c r="K256" s="138"/>
      <c r="L256" s="180">
        <f t="shared" si="11"/>
        <v>189.80839038735468</v>
      </c>
      <c r="R256" s="131">
        <f t="shared" si="10"/>
        <v>0</v>
      </c>
    </row>
    <row r="257" spans="2:18" ht="12.75">
      <c r="B257" s="306"/>
      <c r="C257" s="310"/>
      <c r="D257" s="107" t="s">
        <v>2832</v>
      </c>
      <c r="E257" s="108"/>
      <c r="F257" s="184">
        <v>29000</v>
      </c>
      <c r="G257" s="178">
        <v>220</v>
      </c>
      <c r="H257" s="312">
        <v>250</v>
      </c>
      <c r="I257" s="308">
        <v>1.040144</v>
      </c>
      <c r="J257" s="308">
        <v>2.0654</v>
      </c>
      <c r="K257" s="138"/>
      <c r="L257" s="180">
        <f t="shared" si="11"/>
        <v>245.0421758296642</v>
      </c>
      <c r="R257" s="131">
        <f t="shared" si="10"/>
        <v>0</v>
      </c>
    </row>
    <row r="258" spans="2:18" ht="12.75">
      <c r="B258" s="306"/>
      <c r="C258" s="310"/>
      <c r="D258" s="107" t="s">
        <v>2833</v>
      </c>
      <c r="E258" s="108"/>
      <c r="F258" s="184">
        <v>4000</v>
      </c>
      <c r="G258" s="178">
        <v>80</v>
      </c>
      <c r="H258" s="312">
        <v>70</v>
      </c>
      <c r="I258" s="308">
        <v>1.041</v>
      </c>
      <c r="J258" s="308">
        <v>2.0654</v>
      </c>
      <c r="K258" s="138"/>
      <c r="L258" s="180">
        <f t="shared" si="11"/>
        <v>105.81620236951649</v>
      </c>
      <c r="R258" s="131">
        <f t="shared" si="10"/>
        <v>0</v>
      </c>
    </row>
    <row r="259" spans="2:18" ht="12.75">
      <c r="B259" s="306"/>
      <c r="C259" s="310"/>
      <c r="D259" s="106" t="s">
        <v>2834</v>
      </c>
      <c r="E259" s="110"/>
      <c r="F259" s="184">
        <v>400</v>
      </c>
      <c r="G259" s="178">
        <v>20</v>
      </c>
      <c r="H259" s="312">
        <v>15</v>
      </c>
      <c r="I259" s="308">
        <v>1.138023</v>
      </c>
      <c r="J259" s="308">
        <v>2.0654</v>
      </c>
      <c r="K259" s="138"/>
      <c r="L259" s="180">
        <f t="shared" si="11"/>
        <v>41.483469892210316</v>
      </c>
      <c r="O259" s="330">
        <v>8619041001</v>
      </c>
      <c r="P259" t="s">
        <v>2703</v>
      </c>
      <c r="R259" s="131">
        <f t="shared" si="10"/>
        <v>0</v>
      </c>
    </row>
    <row r="260" spans="2:18" ht="12.75">
      <c r="B260" s="306"/>
      <c r="C260" s="310"/>
      <c r="D260" s="107" t="s">
        <v>2835</v>
      </c>
      <c r="E260" s="108"/>
      <c r="F260" s="184">
        <v>3000</v>
      </c>
      <c r="G260" s="178">
        <v>150</v>
      </c>
      <c r="H260" s="312">
        <v>150</v>
      </c>
      <c r="I260" s="308">
        <v>1.00186</v>
      </c>
      <c r="J260" s="308">
        <v>2.0654</v>
      </c>
      <c r="K260" s="138"/>
      <c r="L260" s="180">
        <f t="shared" si="11"/>
        <v>41.231309763839256</v>
      </c>
      <c r="P260">
        <v>141482</v>
      </c>
      <c r="R260" s="131">
        <f t="shared" si="10"/>
        <v>0</v>
      </c>
    </row>
    <row r="261" spans="2:18" ht="12.75">
      <c r="B261" s="306"/>
      <c r="C261" s="310"/>
      <c r="D261" s="107" t="s">
        <v>2836</v>
      </c>
      <c r="E261" s="108"/>
      <c r="F261" s="184">
        <v>1500000</v>
      </c>
      <c r="G261" s="178">
        <v>800</v>
      </c>
      <c r="H261" s="312">
        <v>600</v>
      </c>
      <c r="I261" s="308">
        <v>1.00186</v>
      </c>
      <c r="J261" s="308">
        <v>2.0654</v>
      </c>
      <c r="K261" s="138"/>
      <c r="L261" s="313">
        <f t="shared" si="11"/>
        <v>4417.640331839921</v>
      </c>
      <c r="R261" s="131">
        <f t="shared" si="10"/>
        <v>0</v>
      </c>
    </row>
    <row r="262" spans="2:18" ht="12.75">
      <c r="B262" s="306"/>
      <c r="C262" s="310"/>
      <c r="D262" s="107" t="s">
        <v>2837</v>
      </c>
      <c r="E262" s="108"/>
      <c r="F262" s="184">
        <v>300000</v>
      </c>
      <c r="G262" s="178">
        <v>500</v>
      </c>
      <c r="H262" s="312">
        <v>400</v>
      </c>
      <c r="I262" s="308">
        <v>1.00186</v>
      </c>
      <c r="J262" s="308">
        <v>2.0654</v>
      </c>
      <c r="K262" s="138"/>
      <c r="L262" s="180">
        <f t="shared" si="11"/>
        <v>1374.3769921279754</v>
      </c>
      <c r="R262" s="131">
        <f t="shared" si="10"/>
        <v>0</v>
      </c>
    </row>
    <row r="263" spans="2:18" ht="12.75">
      <c r="B263" s="306"/>
      <c r="C263" s="310"/>
      <c r="D263" s="107" t="s">
        <v>2838</v>
      </c>
      <c r="E263" s="108"/>
      <c r="F263" s="184">
        <v>750000</v>
      </c>
      <c r="G263" s="178">
        <v>255</v>
      </c>
      <c r="H263" s="312">
        <v>255</v>
      </c>
      <c r="I263" s="308">
        <v>1.00186</v>
      </c>
      <c r="J263" s="308">
        <v>2.0654</v>
      </c>
      <c r="K263" s="138"/>
      <c r="L263" s="313">
        <f t="shared" si="11"/>
        <v>6063.427906446949</v>
      </c>
      <c r="O263" s="330">
        <v>861906</v>
      </c>
      <c r="P263" t="s">
        <v>2704</v>
      </c>
      <c r="R263" s="131">
        <f t="shared" si="10"/>
        <v>0</v>
      </c>
    </row>
    <row r="264" spans="2:18" ht="13.5" thickBot="1">
      <c r="B264" s="306"/>
      <c r="C264" s="310"/>
      <c r="D264" s="101" t="s">
        <v>2839</v>
      </c>
      <c r="E264" s="102"/>
      <c r="F264" s="338">
        <v>500000</v>
      </c>
      <c r="G264" s="347">
        <v>12000</v>
      </c>
      <c r="H264" s="309">
        <v>12700</v>
      </c>
      <c r="I264" s="339">
        <v>1.00186</v>
      </c>
      <c r="J264" s="339">
        <v>2.0654</v>
      </c>
      <c r="K264" s="138"/>
      <c r="L264" s="340">
        <f t="shared" si="11"/>
        <v>83.46418980534263</v>
      </c>
      <c r="P264">
        <v>2046457</v>
      </c>
      <c r="R264" s="131">
        <f t="shared" si="10"/>
        <v>0</v>
      </c>
    </row>
    <row r="265" spans="2:18" ht="12.75">
      <c r="B265" s="320" t="s">
        <v>2705</v>
      </c>
      <c r="C265" s="286"/>
      <c r="D265" s="372"/>
      <c r="E265" s="373"/>
      <c r="F265" s="374"/>
      <c r="G265" s="351"/>
      <c r="H265" s="351"/>
      <c r="I265" s="375"/>
      <c r="J265" s="375"/>
      <c r="K265" s="286"/>
      <c r="L265" s="376"/>
      <c r="R265" s="131">
        <f t="shared" si="10"/>
        <v>0</v>
      </c>
    </row>
    <row r="266" spans="2:18" ht="12.75">
      <c r="B266" s="306"/>
      <c r="C266" s="377" t="s">
        <v>2712</v>
      </c>
      <c r="D266" s="311"/>
      <c r="E266" s="378"/>
      <c r="F266" s="379"/>
      <c r="G266" s="347"/>
      <c r="H266" s="347"/>
      <c r="I266" s="339"/>
      <c r="J266" s="339"/>
      <c r="K266" s="138"/>
      <c r="L266" s="345"/>
      <c r="R266" s="131">
        <f t="shared" si="10"/>
        <v>0</v>
      </c>
    </row>
    <row r="267" spans="2:18" ht="12.75">
      <c r="B267" s="306"/>
      <c r="C267" s="310"/>
      <c r="D267" s="104" t="s">
        <v>2713</v>
      </c>
      <c r="E267" s="118"/>
      <c r="F267" s="312"/>
      <c r="G267" s="178"/>
      <c r="H267" s="312"/>
      <c r="I267" s="308"/>
      <c r="J267" s="308"/>
      <c r="K267" s="309"/>
      <c r="L267" s="180"/>
      <c r="R267" s="131">
        <f t="shared" si="10"/>
        <v>0</v>
      </c>
    </row>
    <row r="268" spans="2:18" ht="12.75" hidden="1">
      <c r="B268" s="306"/>
      <c r="C268" s="310"/>
      <c r="D268" s="104"/>
      <c r="E268" s="105" t="s">
        <v>2714</v>
      </c>
      <c r="F268" s="312">
        <v>0</v>
      </c>
      <c r="G268" s="178"/>
      <c r="H268" s="312"/>
      <c r="I268" s="308">
        <v>1.1072</v>
      </c>
      <c r="J268" s="308"/>
      <c r="K268" s="138"/>
      <c r="L268" s="180"/>
      <c r="R268" s="131">
        <f t="shared" si="10"/>
        <v>0</v>
      </c>
    </row>
    <row r="269" spans="2:18" ht="12.75">
      <c r="B269" s="306"/>
      <c r="C269" s="310"/>
      <c r="D269" s="106"/>
      <c r="E269" s="105" t="s">
        <v>2715</v>
      </c>
      <c r="F269" s="312">
        <v>162815</v>
      </c>
      <c r="G269" s="178">
        <v>350</v>
      </c>
      <c r="H269" s="312">
        <v>600</v>
      </c>
      <c r="I269" s="308">
        <v>1.130404</v>
      </c>
      <c r="J269" s="308">
        <v>2.8071</v>
      </c>
      <c r="K269" s="138"/>
      <c r="L269" s="346">
        <f aca="true" t="shared" si="12" ref="L269:L278">(F269/I269)/((G269+H269)/2/J269)</f>
        <v>851.1870399758335</v>
      </c>
      <c r="R269" s="131">
        <f t="shared" si="10"/>
        <v>0</v>
      </c>
    </row>
    <row r="270" spans="2:18" ht="12.75" hidden="1">
      <c r="B270" s="306"/>
      <c r="C270" s="310"/>
      <c r="D270" s="104" t="s">
        <v>2716</v>
      </c>
      <c r="E270" s="118"/>
      <c r="F270" s="312"/>
      <c r="G270" s="178"/>
      <c r="H270" s="312"/>
      <c r="I270" s="308"/>
      <c r="J270" s="308"/>
      <c r="K270" s="138"/>
      <c r="L270" s="346" t="e">
        <f t="shared" si="12"/>
        <v>#DIV/0!</v>
      </c>
      <c r="R270" s="131" t="e">
        <f t="shared" si="10"/>
        <v>#DIV/0!</v>
      </c>
    </row>
    <row r="271" spans="2:18" ht="12.75" hidden="1">
      <c r="B271" s="306"/>
      <c r="C271" s="310"/>
      <c r="D271" s="104"/>
      <c r="E271" s="105" t="s">
        <v>2717</v>
      </c>
      <c r="F271" s="312">
        <v>0</v>
      </c>
      <c r="G271" s="178"/>
      <c r="H271" s="312"/>
      <c r="I271" s="308">
        <v>1.1072</v>
      </c>
      <c r="J271" s="308"/>
      <c r="K271" s="138"/>
      <c r="L271" s="346" t="e">
        <f t="shared" si="12"/>
        <v>#DIV/0!</v>
      </c>
      <c r="R271" s="131" t="e">
        <f t="shared" si="10"/>
        <v>#DIV/0!</v>
      </c>
    </row>
    <row r="272" spans="2:18" ht="12.75" hidden="1">
      <c r="B272" s="306"/>
      <c r="C272" s="331"/>
      <c r="D272" s="106"/>
      <c r="E272" s="105" t="s">
        <v>2718</v>
      </c>
      <c r="F272" s="312">
        <v>0</v>
      </c>
      <c r="G272" s="178"/>
      <c r="H272" s="312"/>
      <c r="I272" s="308">
        <v>1.1072</v>
      </c>
      <c r="J272" s="308"/>
      <c r="K272" s="138"/>
      <c r="L272" s="346" t="e">
        <f t="shared" si="12"/>
        <v>#DIV/0!</v>
      </c>
      <c r="R272" s="131" t="e">
        <f t="shared" si="10"/>
        <v>#DIV/0!</v>
      </c>
    </row>
    <row r="273" spans="2:18" ht="12.75" hidden="1">
      <c r="B273" s="306"/>
      <c r="C273" s="310"/>
      <c r="D273" s="104" t="s">
        <v>2719</v>
      </c>
      <c r="E273" s="118"/>
      <c r="F273" s="312"/>
      <c r="G273" s="178"/>
      <c r="H273" s="312"/>
      <c r="I273" s="308"/>
      <c r="J273" s="308"/>
      <c r="K273" s="138"/>
      <c r="L273" s="346" t="e">
        <f t="shared" si="12"/>
        <v>#DIV/0!</v>
      </c>
      <c r="R273" s="131" t="e">
        <f t="shared" si="10"/>
        <v>#DIV/0!</v>
      </c>
    </row>
    <row r="274" spans="2:18" ht="12.75" hidden="1">
      <c r="B274" s="306"/>
      <c r="C274" s="310"/>
      <c r="D274" s="104"/>
      <c r="E274" s="105" t="s">
        <v>2717</v>
      </c>
      <c r="F274" s="312">
        <v>0</v>
      </c>
      <c r="G274" s="178"/>
      <c r="H274" s="312"/>
      <c r="I274" s="308">
        <v>1.1072</v>
      </c>
      <c r="J274" s="308"/>
      <c r="K274" s="138"/>
      <c r="L274" s="346" t="e">
        <f t="shared" si="12"/>
        <v>#DIV/0!</v>
      </c>
      <c r="R274" s="131" t="e">
        <f t="shared" si="10"/>
        <v>#DIV/0!</v>
      </c>
    </row>
    <row r="275" spans="2:18" ht="12.75" hidden="1">
      <c r="B275" s="306"/>
      <c r="C275" s="310"/>
      <c r="D275" s="106"/>
      <c r="E275" s="105" t="s">
        <v>2718</v>
      </c>
      <c r="F275" s="312">
        <v>0</v>
      </c>
      <c r="G275" s="178"/>
      <c r="H275" s="312"/>
      <c r="I275" s="308">
        <v>1.119365</v>
      </c>
      <c r="J275" s="308"/>
      <c r="K275" s="138"/>
      <c r="L275" s="346" t="e">
        <f t="shared" si="12"/>
        <v>#DIV/0!</v>
      </c>
      <c r="R275" s="131" t="e">
        <f t="shared" si="10"/>
        <v>#DIV/0!</v>
      </c>
    </row>
    <row r="276" spans="2:18" ht="12.75" hidden="1">
      <c r="B276" s="306"/>
      <c r="C276" s="310"/>
      <c r="D276" s="101" t="s">
        <v>2720</v>
      </c>
      <c r="E276" s="102"/>
      <c r="F276" s="312"/>
      <c r="G276" s="178"/>
      <c r="H276" s="312"/>
      <c r="I276" s="308"/>
      <c r="J276" s="308"/>
      <c r="K276" s="138"/>
      <c r="L276" s="346" t="e">
        <f t="shared" si="12"/>
        <v>#DIV/0!</v>
      </c>
      <c r="R276" s="131" t="e">
        <f t="shared" si="10"/>
        <v>#DIV/0!</v>
      </c>
    </row>
    <row r="277" spans="2:18" ht="12.75" hidden="1">
      <c r="B277" s="306"/>
      <c r="C277" s="310"/>
      <c r="D277" s="104"/>
      <c r="E277" s="105" t="s">
        <v>2717</v>
      </c>
      <c r="F277" s="312">
        <v>0</v>
      </c>
      <c r="G277" s="178">
        <v>800</v>
      </c>
      <c r="H277" s="312">
        <v>900</v>
      </c>
      <c r="I277" s="308">
        <v>1.1072</v>
      </c>
      <c r="J277" s="308">
        <v>2.8071</v>
      </c>
      <c r="K277" s="138"/>
      <c r="L277" s="346">
        <f t="shared" si="12"/>
        <v>0</v>
      </c>
      <c r="R277" s="131">
        <f t="shared" si="10"/>
        <v>0</v>
      </c>
    </row>
    <row r="278" spans="2:18" ht="12.75" hidden="1">
      <c r="B278" s="306"/>
      <c r="C278" s="310"/>
      <c r="D278" s="106"/>
      <c r="E278" s="105" t="s">
        <v>2718</v>
      </c>
      <c r="F278" s="312">
        <v>108000</v>
      </c>
      <c r="G278" s="178"/>
      <c r="H278" s="312"/>
      <c r="I278" s="308">
        <v>1.106634</v>
      </c>
      <c r="J278" s="308"/>
      <c r="K278" s="138"/>
      <c r="L278" s="346" t="e">
        <f t="shared" si="12"/>
        <v>#DIV/0!</v>
      </c>
      <c r="R278" s="131" t="e">
        <f t="shared" si="10"/>
        <v>#DIV/0!</v>
      </c>
    </row>
    <row r="279" spans="2:18" ht="12.75">
      <c r="B279" s="306"/>
      <c r="C279" s="310"/>
      <c r="D279" s="101" t="s">
        <v>2721</v>
      </c>
      <c r="E279" s="102"/>
      <c r="F279" s="312"/>
      <c r="G279" s="178"/>
      <c r="H279" s="312"/>
      <c r="I279" s="308"/>
      <c r="J279" s="308"/>
      <c r="K279" s="138"/>
      <c r="L279" s="346"/>
      <c r="R279" s="131">
        <f t="shared" si="10"/>
        <v>0</v>
      </c>
    </row>
    <row r="280" spans="2:18" ht="12.75">
      <c r="B280" s="306"/>
      <c r="C280" s="310"/>
      <c r="D280" s="104"/>
      <c r="E280" s="105" t="s">
        <v>2717</v>
      </c>
      <c r="F280" s="312">
        <v>282000</v>
      </c>
      <c r="G280" s="178">
        <v>3000</v>
      </c>
      <c r="H280" s="312">
        <v>3500</v>
      </c>
      <c r="I280" s="308">
        <v>1.1072</v>
      </c>
      <c r="J280" s="308">
        <v>2.8071</v>
      </c>
      <c r="K280" s="138"/>
      <c r="L280" s="346">
        <f>(F280/I280)/((G280+H280)/2/J280)</f>
        <v>219.98727212094266</v>
      </c>
      <c r="R280" s="131">
        <f t="shared" si="10"/>
        <v>0</v>
      </c>
    </row>
    <row r="281" spans="2:18" ht="12.75">
      <c r="B281" s="306"/>
      <c r="C281" s="310"/>
      <c r="D281" s="106"/>
      <c r="E281" s="105" t="s">
        <v>2718</v>
      </c>
      <c r="F281" s="312">
        <v>41400</v>
      </c>
      <c r="G281" s="178">
        <v>1250</v>
      </c>
      <c r="H281" s="312">
        <v>1200</v>
      </c>
      <c r="I281" s="308">
        <v>1.176669</v>
      </c>
      <c r="J281" s="308">
        <v>2.8071</v>
      </c>
      <c r="K281" s="138"/>
      <c r="L281" s="346">
        <f>(F281/I281)/((G281+H281)/2/J281)</f>
        <v>80.62464673496082</v>
      </c>
      <c r="R281" s="131">
        <f t="shared" si="10"/>
        <v>0</v>
      </c>
    </row>
    <row r="282" spans="2:18" ht="12.75">
      <c r="B282" s="306"/>
      <c r="C282" s="310"/>
      <c r="D282" s="101" t="s">
        <v>2722</v>
      </c>
      <c r="E282" s="102"/>
      <c r="F282" s="312"/>
      <c r="G282" s="178"/>
      <c r="H282" s="312"/>
      <c r="I282" s="308"/>
      <c r="J282" s="308"/>
      <c r="K282" s="138"/>
      <c r="L282" s="346"/>
      <c r="R282" s="131">
        <f t="shared" si="10"/>
        <v>0</v>
      </c>
    </row>
    <row r="283" spans="2:18" ht="12.75">
      <c r="B283" s="306"/>
      <c r="C283" s="310"/>
      <c r="D283" s="104"/>
      <c r="E283" s="105" t="s">
        <v>2717</v>
      </c>
      <c r="F283" s="312">
        <v>282000</v>
      </c>
      <c r="G283" s="178">
        <v>3000</v>
      </c>
      <c r="H283" s="312">
        <v>3500</v>
      </c>
      <c r="I283" s="308">
        <v>1.1072</v>
      </c>
      <c r="J283" s="308">
        <v>2.8071</v>
      </c>
      <c r="K283" s="138"/>
      <c r="L283" s="346">
        <f>(F283/I283)/((G283+H283)/2/J283)</f>
        <v>219.98727212094266</v>
      </c>
      <c r="R283" s="131">
        <f aca="true" t="shared" si="13" ref="R283:R346">L283*N283</f>
        <v>0</v>
      </c>
    </row>
    <row r="284" spans="2:18" ht="12.75">
      <c r="B284" s="306"/>
      <c r="C284" s="310"/>
      <c r="D284" s="106"/>
      <c r="E284" s="105" t="s">
        <v>2718</v>
      </c>
      <c r="F284" s="312">
        <v>41400</v>
      </c>
      <c r="G284" s="178">
        <v>1500</v>
      </c>
      <c r="H284" s="312">
        <v>1200</v>
      </c>
      <c r="I284" s="308">
        <v>1.176669</v>
      </c>
      <c r="J284" s="308">
        <v>2.8071</v>
      </c>
      <c r="K284" s="138"/>
      <c r="L284" s="346">
        <f>(F284/I284)/((G284+H284)/2/J284)</f>
        <v>73.15940166690888</v>
      </c>
      <c r="R284" s="131">
        <f t="shared" si="13"/>
        <v>0</v>
      </c>
    </row>
    <row r="285" spans="2:18" ht="12.75">
      <c r="B285" s="306"/>
      <c r="C285" s="310"/>
      <c r="D285" s="101" t="s">
        <v>2723</v>
      </c>
      <c r="E285" s="102"/>
      <c r="F285" s="312"/>
      <c r="G285" s="178"/>
      <c r="H285" s="312"/>
      <c r="I285" s="308"/>
      <c r="J285" s="308"/>
      <c r="K285" s="138"/>
      <c r="L285" s="346"/>
      <c r="R285" s="131">
        <f t="shared" si="13"/>
        <v>0</v>
      </c>
    </row>
    <row r="286" spans="2:18" ht="12.75">
      <c r="B286" s="306"/>
      <c r="C286" s="310"/>
      <c r="D286" s="104"/>
      <c r="E286" s="105" t="s">
        <v>2717</v>
      </c>
      <c r="F286" s="312">
        <v>282000</v>
      </c>
      <c r="G286" s="178">
        <v>3500</v>
      </c>
      <c r="H286" s="312">
        <v>3900</v>
      </c>
      <c r="I286" s="308">
        <v>1.1072</v>
      </c>
      <c r="J286" s="308">
        <v>2.8071</v>
      </c>
      <c r="K286" s="138"/>
      <c r="L286" s="346">
        <f>(F286/I286)/((G286+H286)/2/J286)</f>
        <v>193.23206334947668</v>
      </c>
      <c r="R286" s="131">
        <f t="shared" si="13"/>
        <v>0</v>
      </c>
    </row>
    <row r="287" spans="2:18" ht="12.75">
      <c r="B287" s="306"/>
      <c r="C287" s="331"/>
      <c r="D287" s="106"/>
      <c r="E287" s="105" t="s">
        <v>2718</v>
      </c>
      <c r="F287" s="312">
        <v>41400</v>
      </c>
      <c r="G287" s="178">
        <v>1850</v>
      </c>
      <c r="H287" s="312">
        <v>1700</v>
      </c>
      <c r="I287" s="308">
        <v>1.176669</v>
      </c>
      <c r="J287" s="308">
        <v>2.8071</v>
      </c>
      <c r="K287" s="138"/>
      <c r="L287" s="346">
        <f>(F287/I287)/((G287+H287)/2/J287)</f>
        <v>55.642361831170135</v>
      </c>
      <c r="R287" s="131">
        <f t="shared" si="13"/>
        <v>0</v>
      </c>
    </row>
    <row r="288" spans="2:18" ht="12.75">
      <c r="B288" s="306"/>
      <c r="C288" s="307" t="s">
        <v>2724</v>
      </c>
      <c r="D288" s="112"/>
      <c r="E288" s="102"/>
      <c r="F288" s="312"/>
      <c r="G288" s="178"/>
      <c r="H288" s="312"/>
      <c r="I288" s="308"/>
      <c r="J288" s="308"/>
      <c r="K288" s="138"/>
      <c r="L288" s="346"/>
      <c r="R288" s="131">
        <f t="shared" si="13"/>
        <v>0</v>
      </c>
    </row>
    <row r="289" spans="2:18" ht="12.75">
      <c r="B289" s="306"/>
      <c r="C289" s="310"/>
      <c r="D289" s="101" t="s">
        <v>2713</v>
      </c>
      <c r="E289" s="102"/>
      <c r="F289" s="312"/>
      <c r="G289" s="178"/>
      <c r="H289" s="312"/>
      <c r="I289" s="308"/>
      <c r="J289" s="308"/>
      <c r="K289" s="138"/>
      <c r="L289" s="346"/>
      <c r="R289" s="131">
        <f t="shared" si="13"/>
        <v>0</v>
      </c>
    </row>
    <row r="290" spans="2:18" ht="12.75" hidden="1">
      <c r="B290" s="306"/>
      <c r="C290" s="310"/>
      <c r="D290" s="104"/>
      <c r="E290" s="105" t="s">
        <v>2714</v>
      </c>
      <c r="F290" s="312">
        <v>150000</v>
      </c>
      <c r="G290" s="178"/>
      <c r="H290" s="312"/>
      <c r="I290" s="308">
        <v>1.1072</v>
      </c>
      <c r="J290" s="308"/>
      <c r="K290" s="138"/>
      <c r="L290" s="346" t="e">
        <f>(F290/I290)/((G290+H290)/2/J290)</f>
        <v>#DIV/0!</v>
      </c>
      <c r="R290" s="131" t="e">
        <f t="shared" si="13"/>
        <v>#DIV/0!</v>
      </c>
    </row>
    <row r="291" spans="2:18" ht="12.75">
      <c r="B291" s="306"/>
      <c r="C291" s="310"/>
      <c r="D291" s="106"/>
      <c r="E291" s="105" t="s">
        <v>2715</v>
      </c>
      <c r="F291" s="312">
        <v>27000</v>
      </c>
      <c r="G291" s="178">
        <v>1300</v>
      </c>
      <c r="H291" s="312">
        <v>1500</v>
      </c>
      <c r="I291" s="308">
        <v>1.126456</v>
      </c>
      <c r="J291" s="308">
        <v>2.8071</v>
      </c>
      <c r="K291" s="138"/>
      <c r="L291" s="346">
        <f>(F291/I291)/((G291+H291)/2/J291)</f>
        <v>48.05951459393761</v>
      </c>
      <c r="R291" s="131">
        <f t="shared" si="13"/>
        <v>0</v>
      </c>
    </row>
    <row r="292" spans="2:18" ht="12.75">
      <c r="B292" s="306"/>
      <c r="C292" s="310"/>
      <c r="D292" s="104" t="s">
        <v>2716</v>
      </c>
      <c r="E292" s="118"/>
      <c r="F292" s="312"/>
      <c r="G292" s="178"/>
      <c r="H292" s="312"/>
      <c r="I292" s="308"/>
      <c r="J292" s="308"/>
      <c r="K292" s="138"/>
      <c r="L292" s="346"/>
      <c r="R292" s="131">
        <f t="shared" si="13"/>
        <v>0</v>
      </c>
    </row>
    <row r="293" spans="2:18" ht="12.75" hidden="1">
      <c r="B293" s="306"/>
      <c r="C293" s="310"/>
      <c r="D293" s="104"/>
      <c r="E293" s="105" t="s">
        <v>2717</v>
      </c>
      <c r="F293" s="312">
        <v>340000</v>
      </c>
      <c r="G293" s="178"/>
      <c r="H293" s="312"/>
      <c r="I293" s="308">
        <v>1.1072</v>
      </c>
      <c r="J293" s="308"/>
      <c r="K293" s="138"/>
      <c r="L293" s="346" t="e">
        <f>(F293/I293)/((G293+H293)/2/J293)</f>
        <v>#DIV/0!</v>
      </c>
      <c r="R293" s="131" t="e">
        <f t="shared" si="13"/>
        <v>#DIV/0!</v>
      </c>
    </row>
    <row r="294" spans="2:18" ht="12.75">
      <c r="B294" s="306"/>
      <c r="C294" s="310"/>
      <c r="D294" s="106"/>
      <c r="E294" s="105" t="s">
        <v>2718</v>
      </c>
      <c r="F294" s="312">
        <v>78000</v>
      </c>
      <c r="G294" s="178">
        <v>2800</v>
      </c>
      <c r="H294" s="312">
        <v>3100</v>
      </c>
      <c r="I294" s="308">
        <v>1.1072</v>
      </c>
      <c r="J294" s="308">
        <v>2.8071</v>
      </c>
      <c r="K294" s="138"/>
      <c r="L294" s="346">
        <f>(F294/I294)/((G294+H294)/2/J294)</f>
        <v>67.03542911727247</v>
      </c>
      <c r="R294" s="131">
        <f t="shared" si="13"/>
        <v>0</v>
      </c>
    </row>
    <row r="295" spans="2:18" ht="12.75">
      <c r="B295" s="306"/>
      <c r="C295" s="310"/>
      <c r="D295" s="101" t="s">
        <v>2719</v>
      </c>
      <c r="E295" s="102"/>
      <c r="F295" s="312"/>
      <c r="G295" s="178"/>
      <c r="H295" s="312"/>
      <c r="I295" s="308"/>
      <c r="J295" s="308"/>
      <c r="K295" s="138"/>
      <c r="L295" s="346"/>
      <c r="R295" s="131">
        <f t="shared" si="13"/>
        <v>0</v>
      </c>
    </row>
    <row r="296" spans="2:18" ht="12.75" hidden="1">
      <c r="B296" s="306"/>
      <c r="C296" s="310"/>
      <c r="D296" s="104"/>
      <c r="E296" s="105" t="s">
        <v>2717</v>
      </c>
      <c r="F296" s="312">
        <v>340000</v>
      </c>
      <c r="G296" s="178"/>
      <c r="H296" s="312"/>
      <c r="I296" s="308">
        <v>1.1072</v>
      </c>
      <c r="J296" s="308"/>
      <c r="K296" s="138"/>
      <c r="L296" s="346"/>
      <c r="R296" s="131">
        <f t="shared" si="13"/>
        <v>0</v>
      </c>
    </row>
    <row r="297" spans="2:18" ht="12.75">
      <c r="B297" s="306"/>
      <c r="C297" s="310"/>
      <c r="D297" s="106"/>
      <c r="E297" s="105" t="s">
        <v>2718</v>
      </c>
      <c r="F297" s="312">
        <v>72000</v>
      </c>
      <c r="G297" s="178">
        <v>3400</v>
      </c>
      <c r="H297" s="312">
        <v>3500</v>
      </c>
      <c r="I297" s="308">
        <v>1.119365</v>
      </c>
      <c r="J297" s="308">
        <v>2.8071</v>
      </c>
      <c r="K297" s="138"/>
      <c r="L297" s="346">
        <f>(F297/I297)/((G297+H297)/2/J297)</f>
        <v>52.335883757075784</v>
      </c>
      <c r="R297" s="131">
        <f t="shared" si="13"/>
        <v>0</v>
      </c>
    </row>
    <row r="298" spans="2:18" ht="12.75">
      <c r="B298" s="306"/>
      <c r="C298" s="310"/>
      <c r="D298" s="101" t="s">
        <v>2720</v>
      </c>
      <c r="E298" s="102"/>
      <c r="F298" s="312"/>
      <c r="G298" s="178"/>
      <c r="H298" s="312"/>
      <c r="I298" s="308"/>
      <c r="J298" s="308"/>
      <c r="K298" s="138"/>
      <c r="L298" s="346"/>
      <c r="R298" s="131">
        <f t="shared" si="13"/>
        <v>0</v>
      </c>
    </row>
    <row r="299" spans="2:18" ht="12.75" hidden="1">
      <c r="B299" s="306"/>
      <c r="C299" s="310"/>
      <c r="D299" s="104"/>
      <c r="E299" s="105" t="s">
        <v>2717</v>
      </c>
      <c r="F299" s="312">
        <v>340000</v>
      </c>
      <c r="G299" s="178"/>
      <c r="H299" s="312"/>
      <c r="I299" s="308">
        <v>1.1072</v>
      </c>
      <c r="J299" s="308"/>
      <c r="K299" s="138"/>
      <c r="L299" s="346"/>
      <c r="R299" s="131">
        <f t="shared" si="13"/>
        <v>0</v>
      </c>
    </row>
    <row r="300" spans="2:18" ht="12.75">
      <c r="B300" s="306"/>
      <c r="C300" s="310"/>
      <c r="D300" s="106"/>
      <c r="E300" s="105" t="s">
        <v>2718</v>
      </c>
      <c r="F300" s="312">
        <v>62000</v>
      </c>
      <c r="G300" s="178">
        <v>3600</v>
      </c>
      <c r="H300" s="312">
        <v>3600</v>
      </c>
      <c r="I300" s="308">
        <v>1.123785</v>
      </c>
      <c r="J300" s="308">
        <v>2.8071</v>
      </c>
      <c r="K300" s="138"/>
      <c r="L300" s="346">
        <f>(F300/I300)/((G300+H300)/2/J300)</f>
        <v>43.01934978665847</v>
      </c>
      <c r="R300" s="131">
        <f t="shared" si="13"/>
        <v>0</v>
      </c>
    </row>
    <row r="301" spans="2:18" ht="12.75">
      <c r="B301" s="306"/>
      <c r="C301" s="310"/>
      <c r="D301" s="101" t="s">
        <v>2721</v>
      </c>
      <c r="E301" s="102"/>
      <c r="F301" s="312"/>
      <c r="G301" s="178"/>
      <c r="H301" s="312"/>
      <c r="I301" s="308"/>
      <c r="J301" s="308"/>
      <c r="K301" s="138"/>
      <c r="L301" s="346"/>
      <c r="R301" s="131">
        <f t="shared" si="13"/>
        <v>0</v>
      </c>
    </row>
    <row r="302" spans="2:18" ht="12.75" hidden="1">
      <c r="B302" s="306"/>
      <c r="C302" s="310"/>
      <c r="D302" s="104"/>
      <c r="E302" s="105" t="s">
        <v>2717</v>
      </c>
      <c r="F302" s="312">
        <v>340000</v>
      </c>
      <c r="G302" s="178"/>
      <c r="H302" s="312"/>
      <c r="I302" s="308">
        <v>1.1072</v>
      </c>
      <c r="J302" s="308"/>
      <c r="K302" s="138"/>
      <c r="L302" s="346"/>
      <c r="R302" s="131">
        <f t="shared" si="13"/>
        <v>0</v>
      </c>
    </row>
    <row r="303" spans="2:18" ht="12.75">
      <c r="B303" s="306"/>
      <c r="C303" s="380"/>
      <c r="D303" s="381"/>
      <c r="E303" s="105" t="s">
        <v>2718</v>
      </c>
      <c r="F303" s="312">
        <v>64888</v>
      </c>
      <c r="G303" s="178">
        <v>1100</v>
      </c>
      <c r="H303" s="312">
        <v>1300</v>
      </c>
      <c r="I303" s="308">
        <v>1.12056</v>
      </c>
      <c r="J303" s="308">
        <v>2.8071</v>
      </c>
      <c r="K303" s="138"/>
      <c r="L303" s="346">
        <f>(F303/I303)/((G303+H303)/2/J303)</f>
        <v>135.45839044763332</v>
      </c>
      <c r="R303" s="131">
        <f t="shared" si="13"/>
        <v>0</v>
      </c>
    </row>
    <row r="304" spans="2:18" ht="12.75">
      <c r="B304" s="306"/>
      <c r="C304" s="310"/>
      <c r="D304" s="104" t="s">
        <v>2722</v>
      </c>
      <c r="E304" s="118"/>
      <c r="F304" s="312"/>
      <c r="G304" s="178"/>
      <c r="H304" s="312"/>
      <c r="I304" s="308"/>
      <c r="J304" s="308"/>
      <c r="K304" s="138"/>
      <c r="L304" s="346"/>
      <c r="R304" s="131">
        <f t="shared" si="13"/>
        <v>0</v>
      </c>
    </row>
    <row r="305" spans="2:18" ht="12.75" hidden="1">
      <c r="B305" s="306"/>
      <c r="C305" s="310"/>
      <c r="D305" s="104"/>
      <c r="E305" s="105" t="s">
        <v>2717</v>
      </c>
      <c r="F305" s="312">
        <v>340000</v>
      </c>
      <c r="G305" s="178"/>
      <c r="H305" s="312"/>
      <c r="I305" s="308">
        <v>1.1072</v>
      </c>
      <c r="J305" s="308"/>
      <c r="K305" s="138"/>
      <c r="L305" s="346"/>
      <c r="R305" s="131">
        <f t="shared" si="13"/>
        <v>0</v>
      </c>
    </row>
    <row r="306" spans="2:18" ht="12.75">
      <c r="B306" s="306"/>
      <c r="C306" s="310"/>
      <c r="D306" s="106"/>
      <c r="E306" s="105" t="s">
        <v>2718</v>
      </c>
      <c r="F306" s="312">
        <v>109471</v>
      </c>
      <c r="G306" s="178">
        <v>1100</v>
      </c>
      <c r="H306" s="312">
        <v>1300</v>
      </c>
      <c r="I306" s="308">
        <v>1.12056</v>
      </c>
      <c r="J306" s="308">
        <v>2.8071</v>
      </c>
      <c r="K306" s="138"/>
      <c r="L306" s="346">
        <f>(F306/I306)/((G306+H306)/2/J306)</f>
        <v>228.52862564253587</v>
      </c>
      <c r="R306" s="131">
        <f t="shared" si="13"/>
        <v>0</v>
      </c>
    </row>
    <row r="307" spans="2:18" ht="12.75" hidden="1">
      <c r="B307" s="306"/>
      <c r="C307" s="310"/>
      <c r="D307" s="101" t="s">
        <v>2723</v>
      </c>
      <c r="E307" s="102"/>
      <c r="F307" s="312"/>
      <c r="G307" s="178"/>
      <c r="H307" s="312"/>
      <c r="I307" s="308"/>
      <c r="J307" s="308"/>
      <c r="K307" s="138"/>
      <c r="L307" s="346"/>
      <c r="R307" s="131">
        <f t="shared" si="13"/>
        <v>0</v>
      </c>
    </row>
    <row r="308" spans="2:18" ht="12.75" hidden="1">
      <c r="B308" s="306"/>
      <c r="C308" s="310"/>
      <c r="D308" s="104"/>
      <c r="E308" s="105" t="s">
        <v>2717</v>
      </c>
      <c r="F308" s="312">
        <v>340000</v>
      </c>
      <c r="G308" s="178"/>
      <c r="H308" s="312"/>
      <c r="I308" s="308">
        <v>1.1072</v>
      </c>
      <c r="J308" s="308"/>
      <c r="K308" s="138"/>
      <c r="L308" s="346"/>
      <c r="R308" s="131">
        <f t="shared" si="13"/>
        <v>0</v>
      </c>
    </row>
    <row r="309" spans="2:18" ht="12.75" hidden="1">
      <c r="B309" s="306"/>
      <c r="C309" s="331"/>
      <c r="D309" s="106"/>
      <c r="E309" s="105" t="s">
        <v>2718</v>
      </c>
      <c r="F309" s="312">
        <v>267804</v>
      </c>
      <c r="G309" s="178"/>
      <c r="H309" s="312"/>
      <c r="I309" s="308">
        <v>1.12056</v>
      </c>
      <c r="J309" s="308"/>
      <c r="K309" s="138"/>
      <c r="L309" s="346"/>
      <c r="R309" s="131">
        <f t="shared" si="13"/>
        <v>0</v>
      </c>
    </row>
    <row r="310" spans="2:18" ht="12.75">
      <c r="B310" s="306"/>
      <c r="C310" s="307" t="s">
        <v>2725</v>
      </c>
      <c r="D310" s="112"/>
      <c r="E310" s="102"/>
      <c r="F310" s="312"/>
      <c r="G310" s="178"/>
      <c r="H310" s="312"/>
      <c r="I310" s="308"/>
      <c r="J310" s="308"/>
      <c r="K310" s="138"/>
      <c r="L310" s="346"/>
      <c r="R310" s="131">
        <f t="shared" si="13"/>
        <v>0</v>
      </c>
    </row>
    <row r="311" spans="2:18" ht="12.75">
      <c r="B311" s="306"/>
      <c r="C311" s="310"/>
      <c r="D311" s="107" t="s">
        <v>2726</v>
      </c>
      <c r="E311" s="108"/>
      <c r="F311" s="312">
        <v>310</v>
      </c>
      <c r="G311" s="178">
        <v>30</v>
      </c>
      <c r="H311" s="312">
        <v>20</v>
      </c>
      <c r="I311" s="308">
        <v>1.1072</v>
      </c>
      <c r="J311" s="308">
        <v>2.8071</v>
      </c>
      <c r="K311" s="138"/>
      <c r="L311" s="346">
        <f aca="true" t="shared" si="14" ref="L311:L319">(F311/I311)/((G311+H311)/2/J311)</f>
        <v>31.437897398843933</v>
      </c>
      <c r="R311" s="131">
        <f t="shared" si="13"/>
        <v>0</v>
      </c>
    </row>
    <row r="312" spans="2:18" ht="12.75">
      <c r="B312" s="306"/>
      <c r="C312" s="310"/>
      <c r="D312" s="107" t="s">
        <v>2727</v>
      </c>
      <c r="E312" s="108"/>
      <c r="F312" s="312">
        <v>600</v>
      </c>
      <c r="G312" s="178">
        <v>15</v>
      </c>
      <c r="H312" s="312">
        <v>25</v>
      </c>
      <c r="I312" s="308">
        <v>1.1072</v>
      </c>
      <c r="J312" s="308">
        <v>2.8071</v>
      </c>
      <c r="K312" s="138"/>
      <c r="L312" s="346">
        <f t="shared" si="14"/>
        <v>76.05942919075146</v>
      </c>
      <c r="R312" s="131">
        <f t="shared" si="13"/>
        <v>0</v>
      </c>
    </row>
    <row r="313" spans="2:18" ht="12.75" hidden="1">
      <c r="B313" s="306"/>
      <c r="C313" s="310"/>
      <c r="D313" s="107" t="s">
        <v>2728</v>
      </c>
      <c r="E313" s="108"/>
      <c r="F313" s="312"/>
      <c r="G313" s="178">
        <v>25</v>
      </c>
      <c r="H313" s="312">
        <v>16</v>
      </c>
      <c r="I313" s="308">
        <v>1.1072</v>
      </c>
      <c r="J313" s="308">
        <v>2.8071</v>
      </c>
      <c r="K313" s="138"/>
      <c r="L313" s="346">
        <f t="shared" si="14"/>
        <v>0</v>
      </c>
      <c r="R313" s="131">
        <f t="shared" si="13"/>
        <v>0</v>
      </c>
    </row>
    <row r="314" spans="2:18" ht="12.75">
      <c r="B314" s="306"/>
      <c r="C314" s="331"/>
      <c r="D314" s="107" t="s">
        <v>2729</v>
      </c>
      <c r="E314" s="108"/>
      <c r="F314" s="312">
        <v>700</v>
      </c>
      <c r="G314" s="178">
        <v>48</v>
      </c>
      <c r="H314" s="312">
        <v>50</v>
      </c>
      <c r="I314" s="308">
        <v>1.1072</v>
      </c>
      <c r="J314" s="308">
        <v>2.8071</v>
      </c>
      <c r="K314" s="138"/>
      <c r="L314" s="346">
        <f t="shared" si="14"/>
        <v>36.21877580511974</v>
      </c>
      <c r="R314" s="131">
        <f t="shared" si="13"/>
        <v>0</v>
      </c>
    </row>
    <row r="315" spans="2:18" ht="12.75" hidden="1">
      <c r="B315" s="306"/>
      <c r="C315" s="307" t="s">
        <v>2730</v>
      </c>
      <c r="D315" s="112"/>
      <c r="E315" s="102"/>
      <c r="F315" s="312"/>
      <c r="G315" s="178"/>
      <c r="H315" s="312"/>
      <c r="I315" s="308"/>
      <c r="J315" s="308"/>
      <c r="K315" s="138"/>
      <c r="L315" s="346" t="e">
        <f t="shared" si="14"/>
        <v>#DIV/0!</v>
      </c>
      <c r="R315" s="131" t="e">
        <f t="shared" si="13"/>
        <v>#DIV/0!</v>
      </c>
    </row>
    <row r="316" spans="2:18" ht="12.75" hidden="1">
      <c r="B316" s="306"/>
      <c r="C316" s="310"/>
      <c r="D316" s="107" t="s">
        <v>2726</v>
      </c>
      <c r="E316" s="108"/>
      <c r="F316" s="312">
        <v>420</v>
      </c>
      <c r="G316" s="178"/>
      <c r="H316" s="312"/>
      <c r="I316" s="308">
        <v>1.1072</v>
      </c>
      <c r="J316" s="308"/>
      <c r="K316" s="138"/>
      <c r="L316" s="346" t="e">
        <f t="shared" si="14"/>
        <v>#DIV/0!</v>
      </c>
      <c r="R316" s="131" t="e">
        <f t="shared" si="13"/>
        <v>#DIV/0!</v>
      </c>
    </row>
    <row r="317" spans="2:18" ht="12.75" hidden="1">
      <c r="B317" s="306"/>
      <c r="C317" s="310"/>
      <c r="D317" s="107" t="s">
        <v>2727</v>
      </c>
      <c r="E317" s="108"/>
      <c r="F317" s="312">
        <v>600</v>
      </c>
      <c r="G317" s="178"/>
      <c r="H317" s="312"/>
      <c r="I317" s="308">
        <v>1.1072</v>
      </c>
      <c r="J317" s="308"/>
      <c r="K317" s="138"/>
      <c r="L317" s="346" t="e">
        <f t="shared" si="14"/>
        <v>#DIV/0!</v>
      </c>
      <c r="R317" s="131" t="e">
        <f t="shared" si="13"/>
        <v>#DIV/0!</v>
      </c>
    </row>
    <row r="318" spans="2:18" ht="12.75" hidden="1">
      <c r="B318" s="306"/>
      <c r="C318" s="310"/>
      <c r="D318" s="107" t="s">
        <v>2728</v>
      </c>
      <c r="E318" s="108"/>
      <c r="F318" s="312">
        <v>350</v>
      </c>
      <c r="G318" s="178"/>
      <c r="H318" s="312"/>
      <c r="I318" s="308">
        <v>1.1072</v>
      </c>
      <c r="J318" s="308"/>
      <c r="K318" s="138"/>
      <c r="L318" s="346" t="e">
        <f t="shared" si="14"/>
        <v>#DIV/0!</v>
      </c>
      <c r="R318" s="131" t="e">
        <f t="shared" si="13"/>
        <v>#DIV/0!</v>
      </c>
    </row>
    <row r="319" spans="2:18" ht="12.75" hidden="1">
      <c r="B319" s="306"/>
      <c r="C319" s="331"/>
      <c r="D319" s="107" t="s">
        <v>2729</v>
      </c>
      <c r="E319" s="108"/>
      <c r="F319" s="312">
        <v>2450</v>
      </c>
      <c r="G319" s="178"/>
      <c r="H319" s="312"/>
      <c r="I319" s="308">
        <v>1.1072</v>
      </c>
      <c r="J319" s="308"/>
      <c r="K319" s="138"/>
      <c r="L319" s="346" t="e">
        <f t="shared" si="14"/>
        <v>#DIV/0!</v>
      </c>
      <c r="R319" s="131" t="e">
        <f t="shared" si="13"/>
        <v>#DIV/0!</v>
      </c>
    </row>
    <row r="320" spans="2:18" ht="12.75">
      <c r="B320" s="306"/>
      <c r="C320" s="307" t="s">
        <v>2731</v>
      </c>
      <c r="D320" s="112"/>
      <c r="E320" s="102"/>
      <c r="F320" s="312"/>
      <c r="G320" s="178"/>
      <c r="H320" s="312"/>
      <c r="I320" s="308"/>
      <c r="J320" s="308"/>
      <c r="K320" s="138"/>
      <c r="L320" s="346"/>
      <c r="R320" s="131">
        <f t="shared" si="13"/>
        <v>0</v>
      </c>
    </row>
    <row r="321" spans="2:18" ht="12.75">
      <c r="B321" s="306"/>
      <c r="C321" s="310"/>
      <c r="D321" s="101" t="s">
        <v>2732</v>
      </c>
      <c r="E321" s="102"/>
      <c r="F321" s="312"/>
      <c r="G321" s="178"/>
      <c r="H321" s="312"/>
      <c r="I321" s="308"/>
      <c r="J321" s="308"/>
      <c r="K321" s="138"/>
      <c r="L321" s="346"/>
      <c r="R321" s="131">
        <f t="shared" si="13"/>
        <v>0</v>
      </c>
    </row>
    <row r="322" spans="2:18" ht="12.75">
      <c r="B322" s="306"/>
      <c r="C322" s="310"/>
      <c r="D322" s="104"/>
      <c r="E322" s="105" t="s">
        <v>2717</v>
      </c>
      <c r="F322" s="312">
        <v>30000</v>
      </c>
      <c r="G322" s="178">
        <v>2500</v>
      </c>
      <c r="H322" s="312">
        <v>3500</v>
      </c>
      <c r="I322" s="308">
        <v>1.1072</v>
      </c>
      <c r="J322" s="308">
        <v>2.8071</v>
      </c>
      <c r="K322" s="138"/>
      <c r="L322" s="346">
        <f>(F322/I322)/((G322+H322)/2/J322)</f>
        <v>25.353143063583822</v>
      </c>
      <c r="R322" s="131">
        <f t="shared" si="13"/>
        <v>0</v>
      </c>
    </row>
    <row r="323" spans="2:18" ht="12.75" hidden="1">
      <c r="B323" s="306"/>
      <c r="C323" s="331"/>
      <c r="D323" s="106"/>
      <c r="E323" s="105" t="s">
        <v>2718</v>
      </c>
      <c r="F323" s="312">
        <v>0</v>
      </c>
      <c r="G323" s="178">
        <v>350</v>
      </c>
      <c r="H323" s="312">
        <v>380</v>
      </c>
      <c r="I323" s="308">
        <v>1.1072</v>
      </c>
      <c r="J323" s="308">
        <v>2.8071</v>
      </c>
      <c r="K323" s="138"/>
      <c r="L323" s="346">
        <f>(F323/I323)/((G323+H323)/2/J323)</f>
        <v>0</v>
      </c>
      <c r="R323" s="131">
        <f t="shared" si="13"/>
        <v>0</v>
      </c>
    </row>
    <row r="324" spans="2:18" ht="12.75">
      <c r="B324" s="306"/>
      <c r="C324" s="307" t="s">
        <v>2733</v>
      </c>
      <c r="D324" s="112"/>
      <c r="E324" s="102"/>
      <c r="F324" s="312"/>
      <c r="G324" s="178"/>
      <c r="H324" s="312"/>
      <c r="I324" s="308"/>
      <c r="J324" s="308"/>
      <c r="K324" s="138"/>
      <c r="L324" s="346"/>
      <c r="R324" s="131">
        <f t="shared" si="13"/>
        <v>0</v>
      </c>
    </row>
    <row r="325" spans="2:18" ht="12.75">
      <c r="B325" s="306"/>
      <c r="C325" s="310"/>
      <c r="D325" s="107" t="s">
        <v>2734</v>
      </c>
      <c r="E325" s="108"/>
      <c r="F325" s="312">
        <v>10800</v>
      </c>
      <c r="G325" s="178">
        <v>120</v>
      </c>
      <c r="H325" s="312">
        <v>160</v>
      </c>
      <c r="I325" s="308">
        <v>1.068067</v>
      </c>
      <c r="J325" s="308">
        <v>2.8071</v>
      </c>
      <c r="K325" s="138"/>
      <c r="L325" s="346">
        <f>(F325/I325)/((G325+H325)/2/J325)</f>
        <v>202.7473129360932</v>
      </c>
      <c r="R325" s="131">
        <f t="shared" si="13"/>
        <v>0</v>
      </c>
    </row>
    <row r="326" spans="2:18" ht="12.75">
      <c r="B326" s="306"/>
      <c r="C326" s="310"/>
      <c r="D326" s="107" t="s">
        <v>2735</v>
      </c>
      <c r="E326" s="108"/>
      <c r="F326" s="312">
        <v>15000</v>
      </c>
      <c r="G326" s="178">
        <v>150</v>
      </c>
      <c r="H326" s="312">
        <v>160</v>
      </c>
      <c r="I326" s="308">
        <v>1.08756</v>
      </c>
      <c r="J326" s="308">
        <v>2.8071</v>
      </c>
      <c r="K326" s="138"/>
      <c r="L326" s="346">
        <f>(F326/I326)/((G326+H326)/2/J326)</f>
        <v>249.78377166287598</v>
      </c>
      <c r="R326" s="131">
        <f t="shared" si="13"/>
        <v>0</v>
      </c>
    </row>
    <row r="327" spans="2:18" ht="12.75">
      <c r="B327" s="306"/>
      <c r="C327" s="331"/>
      <c r="D327" s="107" t="s">
        <v>2736</v>
      </c>
      <c r="E327" s="108"/>
      <c r="F327" s="312">
        <v>4600</v>
      </c>
      <c r="G327" s="178">
        <v>20</v>
      </c>
      <c r="H327" s="312">
        <v>30</v>
      </c>
      <c r="I327" s="308">
        <v>1.021977</v>
      </c>
      <c r="J327" s="308">
        <v>2.8071</v>
      </c>
      <c r="K327" s="336"/>
      <c r="L327" s="346">
        <f>(F327/I327)/((G327+H327)/2/J327)</f>
        <v>505.3992408831119</v>
      </c>
      <c r="R327" s="131">
        <f t="shared" si="13"/>
        <v>0</v>
      </c>
    </row>
    <row r="328" spans="2:18" ht="12.75">
      <c r="B328" s="306"/>
      <c r="C328" s="310" t="s">
        <v>2737</v>
      </c>
      <c r="D328" s="117"/>
      <c r="E328" s="118"/>
      <c r="F328" s="336"/>
      <c r="G328" s="176"/>
      <c r="H328" s="336"/>
      <c r="I328" s="337"/>
      <c r="J328" s="337"/>
      <c r="K328" s="138"/>
      <c r="L328" s="382"/>
      <c r="R328" s="131">
        <f t="shared" si="13"/>
        <v>0</v>
      </c>
    </row>
    <row r="329" spans="2:18" ht="12.75">
      <c r="B329" s="306"/>
      <c r="C329" s="310"/>
      <c r="D329" s="107" t="s">
        <v>2738</v>
      </c>
      <c r="E329" s="108"/>
      <c r="F329" s="312">
        <v>500</v>
      </c>
      <c r="G329" s="178">
        <v>7</v>
      </c>
      <c r="H329" s="312">
        <v>7.5</v>
      </c>
      <c r="I329" s="308">
        <v>1.23897</v>
      </c>
      <c r="J329" s="308">
        <v>2.21</v>
      </c>
      <c r="K329" s="138"/>
      <c r="L329" s="346">
        <f>(F329/I329)/((G329+H329)/2/J329)</f>
        <v>123.01653236434159</v>
      </c>
      <c r="R329" s="131">
        <f t="shared" si="13"/>
        <v>0</v>
      </c>
    </row>
    <row r="330" spans="2:18" ht="12.75" hidden="1">
      <c r="B330" s="306"/>
      <c r="C330" s="310"/>
      <c r="D330" s="107" t="s">
        <v>2739</v>
      </c>
      <c r="E330" s="108"/>
      <c r="F330" s="312" t="s">
        <v>2740</v>
      </c>
      <c r="G330" s="178" t="s">
        <v>2740</v>
      </c>
      <c r="H330" s="312"/>
      <c r="I330" s="308">
        <v>1.23897</v>
      </c>
      <c r="J330" s="308"/>
      <c r="K330" s="138"/>
      <c r="L330" s="346" t="e">
        <f>(F330/I330)/((G330+H330)/2/J330)</f>
        <v>#VALUE!</v>
      </c>
      <c r="R330" s="131" t="e">
        <f t="shared" si="13"/>
        <v>#VALUE!</v>
      </c>
    </row>
    <row r="331" spans="2:18" ht="12.75">
      <c r="B331" s="306"/>
      <c r="C331" s="310"/>
      <c r="D331" s="101" t="s">
        <v>2741</v>
      </c>
      <c r="E331" s="102"/>
      <c r="F331" s="312"/>
      <c r="G331" s="178"/>
      <c r="H331" s="312"/>
      <c r="I331" s="308"/>
      <c r="J331" s="308"/>
      <c r="K331" s="138"/>
      <c r="L331" s="346"/>
      <c r="R331" s="131">
        <f t="shared" si="13"/>
        <v>0</v>
      </c>
    </row>
    <row r="332" spans="2:18" ht="12.75" hidden="1">
      <c r="B332" s="306"/>
      <c r="C332" s="310"/>
      <c r="D332" s="104"/>
      <c r="E332" s="105" t="s">
        <v>2742</v>
      </c>
      <c r="F332" s="312">
        <v>0</v>
      </c>
      <c r="G332" s="178">
        <v>72</v>
      </c>
      <c r="H332" s="312">
        <v>130</v>
      </c>
      <c r="I332" s="308">
        <v>1.141764</v>
      </c>
      <c r="J332" s="308">
        <v>2.21</v>
      </c>
      <c r="K332" s="138"/>
      <c r="L332" s="346">
        <f>(F332/I332)/((G332+H332)/2/J332)</f>
        <v>0</v>
      </c>
      <c r="R332" s="131">
        <f t="shared" si="13"/>
        <v>0</v>
      </c>
    </row>
    <row r="333" spans="2:18" ht="12.75">
      <c r="B333" s="306"/>
      <c r="C333" s="310"/>
      <c r="D333" s="106"/>
      <c r="E333" s="105" t="s">
        <v>2743</v>
      </c>
      <c r="F333" s="312">
        <v>14000</v>
      </c>
      <c r="G333" s="178">
        <v>92</v>
      </c>
      <c r="H333" s="312">
        <v>260</v>
      </c>
      <c r="I333" s="308">
        <v>1.141764</v>
      </c>
      <c r="J333" s="308">
        <v>2.21</v>
      </c>
      <c r="K333" s="138"/>
      <c r="L333" s="346">
        <f>(F333/I333)/((G333+H333)/2/J333)</f>
        <v>153.96829339990975</v>
      </c>
      <c r="R333" s="131">
        <f t="shared" si="13"/>
        <v>0</v>
      </c>
    </row>
    <row r="334" spans="2:18" ht="12.75" hidden="1">
      <c r="B334" s="306"/>
      <c r="C334" s="331"/>
      <c r="D334" s="107" t="s">
        <v>2745</v>
      </c>
      <c r="E334" s="108"/>
      <c r="F334" s="312">
        <v>450000</v>
      </c>
      <c r="G334" s="178">
        <v>187</v>
      </c>
      <c r="H334" s="312">
        <v>256</v>
      </c>
      <c r="I334" s="308">
        <v>1.141764</v>
      </c>
      <c r="J334" s="308">
        <v>2.21</v>
      </c>
      <c r="K334" s="138"/>
      <c r="L334" s="346"/>
      <c r="R334" s="131">
        <f t="shared" si="13"/>
        <v>0</v>
      </c>
    </row>
    <row r="335" spans="2:18" ht="12.75" hidden="1">
      <c r="B335" s="306"/>
      <c r="C335" s="307" t="s">
        <v>2746</v>
      </c>
      <c r="D335" s="112"/>
      <c r="E335" s="102"/>
      <c r="F335" s="312"/>
      <c r="G335" s="178"/>
      <c r="H335" s="312"/>
      <c r="I335" s="308"/>
      <c r="J335" s="308"/>
      <c r="K335" s="138"/>
      <c r="L335" s="346"/>
      <c r="R335" s="131">
        <f t="shared" si="13"/>
        <v>0</v>
      </c>
    </row>
    <row r="336" spans="2:18" ht="12.75" hidden="1">
      <c r="B336" s="306"/>
      <c r="C336" s="310"/>
      <c r="D336" s="107" t="s">
        <v>2738</v>
      </c>
      <c r="E336" s="108"/>
      <c r="F336" s="312">
        <v>500</v>
      </c>
      <c r="G336" s="178"/>
      <c r="H336" s="312"/>
      <c r="I336" s="308">
        <v>1.23897</v>
      </c>
      <c r="J336" s="308"/>
      <c r="K336" s="138"/>
      <c r="L336" s="346"/>
      <c r="R336" s="131">
        <f t="shared" si="13"/>
        <v>0</v>
      </c>
    </row>
    <row r="337" spans="2:18" ht="12.75" hidden="1">
      <c r="B337" s="306"/>
      <c r="C337" s="310"/>
      <c r="D337" s="107" t="s">
        <v>2739</v>
      </c>
      <c r="E337" s="108"/>
      <c r="F337" s="312" t="s">
        <v>2740</v>
      </c>
      <c r="G337" s="178"/>
      <c r="H337" s="312"/>
      <c r="I337" s="308">
        <v>1.23897</v>
      </c>
      <c r="J337" s="308"/>
      <c r="K337" s="138"/>
      <c r="L337" s="346"/>
      <c r="R337" s="131">
        <f t="shared" si="13"/>
        <v>0</v>
      </c>
    </row>
    <row r="338" spans="2:18" ht="12.75" hidden="1">
      <c r="B338" s="306"/>
      <c r="C338" s="310"/>
      <c r="D338" s="101" t="s">
        <v>2741</v>
      </c>
      <c r="E338" s="102"/>
      <c r="F338" s="312"/>
      <c r="G338" s="178"/>
      <c r="H338" s="312"/>
      <c r="I338" s="308">
        <v>1.23897</v>
      </c>
      <c r="J338" s="308"/>
      <c r="K338" s="138"/>
      <c r="L338" s="346"/>
      <c r="R338" s="131">
        <f t="shared" si="13"/>
        <v>0</v>
      </c>
    </row>
    <row r="339" spans="2:18" ht="12.75" hidden="1">
      <c r="B339" s="306"/>
      <c r="C339" s="310"/>
      <c r="D339" s="104"/>
      <c r="E339" s="105" t="s">
        <v>2742</v>
      </c>
      <c r="F339" s="312">
        <v>0</v>
      </c>
      <c r="G339" s="178"/>
      <c r="H339" s="312"/>
      <c r="I339" s="308">
        <v>1.23897</v>
      </c>
      <c r="J339" s="308"/>
      <c r="K339" s="138"/>
      <c r="L339" s="346"/>
      <c r="R339" s="131">
        <f t="shared" si="13"/>
        <v>0</v>
      </c>
    </row>
    <row r="340" spans="2:18" ht="12.75" hidden="1">
      <c r="B340" s="306"/>
      <c r="C340" s="310"/>
      <c r="D340" s="106"/>
      <c r="E340" s="105" t="s">
        <v>2743</v>
      </c>
      <c r="F340" s="312" t="s">
        <v>2747</v>
      </c>
      <c r="G340" s="178"/>
      <c r="H340" s="312"/>
      <c r="I340" s="308">
        <v>1.23897</v>
      </c>
      <c r="J340" s="308"/>
      <c r="K340" s="138"/>
      <c r="L340" s="346"/>
      <c r="R340" s="131">
        <f t="shared" si="13"/>
        <v>0</v>
      </c>
    </row>
    <row r="341" spans="2:18" ht="12.75" hidden="1">
      <c r="B341" s="306"/>
      <c r="C341" s="331"/>
      <c r="D341" s="107" t="s">
        <v>2745</v>
      </c>
      <c r="E341" s="108"/>
      <c r="F341" s="312">
        <v>640000</v>
      </c>
      <c r="G341" s="178"/>
      <c r="H341" s="312"/>
      <c r="I341" s="308">
        <v>1.23897</v>
      </c>
      <c r="J341" s="308"/>
      <c r="K341" s="138"/>
      <c r="L341" s="346"/>
      <c r="R341" s="131">
        <f t="shared" si="13"/>
        <v>0</v>
      </c>
    </row>
    <row r="342" spans="2:18" ht="12.75">
      <c r="B342" s="306"/>
      <c r="C342" s="307" t="s">
        <v>2748</v>
      </c>
      <c r="D342" s="112"/>
      <c r="E342" s="102"/>
      <c r="F342" s="312"/>
      <c r="G342" s="178"/>
      <c r="H342" s="312"/>
      <c r="I342" s="308"/>
      <c r="J342" s="308"/>
      <c r="K342" s="138"/>
      <c r="L342" s="346"/>
      <c r="R342" s="131">
        <f t="shared" si="13"/>
        <v>0</v>
      </c>
    </row>
    <row r="343" spans="2:18" ht="12.75">
      <c r="B343" s="306"/>
      <c r="C343" s="331"/>
      <c r="D343" s="107" t="s">
        <v>2749</v>
      </c>
      <c r="E343" s="108"/>
      <c r="F343" s="312">
        <v>25000</v>
      </c>
      <c r="G343" s="178">
        <v>214</v>
      </c>
      <c r="H343" s="312">
        <v>246</v>
      </c>
      <c r="I343" s="308">
        <v>1.23897</v>
      </c>
      <c r="J343" s="308">
        <v>2.21</v>
      </c>
      <c r="K343" s="138"/>
      <c r="L343" s="346">
        <f>(F343/I343)/((G343+H343)/2/J343)</f>
        <v>193.88475209597314</v>
      </c>
      <c r="R343" s="131">
        <f t="shared" si="13"/>
        <v>0</v>
      </c>
    </row>
    <row r="344" spans="2:18" ht="12.75" hidden="1">
      <c r="B344" s="306"/>
      <c r="C344" s="307" t="s">
        <v>2750</v>
      </c>
      <c r="D344" s="112"/>
      <c r="E344" s="102"/>
      <c r="F344" s="312"/>
      <c r="G344" s="178"/>
      <c r="H344" s="312"/>
      <c r="I344" s="308"/>
      <c r="J344" s="308"/>
      <c r="K344" s="138"/>
      <c r="L344" s="346"/>
      <c r="R344" s="131">
        <f t="shared" si="13"/>
        <v>0</v>
      </c>
    </row>
    <row r="345" spans="2:18" ht="12.75" hidden="1">
      <c r="B345" s="306"/>
      <c r="C345" s="331"/>
      <c r="D345" s="107" t="s">
        <v>2751</v>
      </c>
      <c r="E345" s="108"/>
      <c r="F345" s="312">
        <v>50000</v>
      </c>
      <c r="G345" s="178"/>
      <c r="H345" s="312"/>
      <c r="I345" s="308">
        <v>1.23897</v>
      </c>
      <c r="J345" s="308"/>
      <c r="K345" s="138"/>
      <c r="L345" s="346"/>
      <c r="R345" s="131">
        <f t="shared" si="13"/>
        <v>0</v>
      </c>
    </row>
    <row r="346" spans="2:18" ht="12.75">
      <c r="B346" s="306"/>
      <c r="C346" s="307" t="s">
        <v>2752</v>
      </c>
      <c r="D346" s="112"/>
      <c r="E346" s="102"/>
      <c r="F346" s="312"/>
      <c r="G346" s="178"/>
      <c r="H346" s="312"/>
      <c r="I346" s="308"/>
      <c r="J346" s="308"/>
      <c r="K346" s="138"/>
      <c r="L346" s="346"/>
      <c r="R346" s="131">
        <f t="shared" si="13"/>
        <v>0</v>
      </c>
    </row>
    <row r="347" spans="2:18" ht="12.75">
      <c r="B347" s="306"/>
      <c r="C347" s="331"/>
      <c r="D347" s="107" t="s">
        <v>2753</v>
      </c>
      <c r="E347" s="108"/>
      <c r="F347" s="312">
        <v>3000</v>
      </c>
      <c r="G347" s="178">
        <v>60</v>
      </c>
      <c r="H347" s="312">
        <v>80</v>
      </c>
      <c r="I347" s="308">
        <v>1.23897</v>
      </c>
      <c r="J347" s="308">
        <v>2.21</v>
      </c>
      <c r="K347" s="336"/>
      <c r="L347" s="346">
        <f>(F347/I347)/((G347+H347)/2/J347)</f>
        <v>76.4459879692694</v>
      </c>
      <c r="R347" s="131">
        <f aca="true" t="shared" si="15" ref="R347:R363">L347*N347</f>
        <v>0</v>
      </c>
    </row>
    <row r="348" spans="2:18" ht="12.75">
      <c r="B348" s="306"/>
      <c r="C348" s="310" t="s">
        <v>3284</v>
      </c>
      <c r="D348" s="117"/>
      <c r="E348" s="118"/>
      <c r="F348" s="336"/>
      <c r="G348" s="176"/>
      <c r="H348" s="336"/>
      <c r="I348" s="337"/>
      <c r="J348" s="337"/>
      <c r="K348" s="138"/>
      <c r="L348" s="382"/>
      <c r="R348" s="131">
        <f t="shared" si="15"/>
        <v>0</v>
      </c>
    </row>
    <row r="349" spans="2:18" ht="12.75">
      <c r="B349" s="306"/>
      <c r="C349" s="310"/>
      <c r="D349" s="107" t="s">
        <v>3285</v>
      </c>
      <c r="E349" s="108"/>
      <c r="F349" s="312">
        <v>1395</v>
      </c>
      <c r="G349" s="178">
        <v>12</v>
      </c>
      <c r="H349" s="312">
        <v>13</v>
      </c>
      <c r="I349" s="308">
        <v>1.015943</v>
      </c>
      <c r="J349" s="308">
        <v>2.0654</v>
      </c>
      <c r="K349" s="138"/>
      <c r="L349" s="346">
        <f aca="true" t="shared" si="16" ref="L349:L354">(F349/I349)/((G349+H349)/2/J349)</f>
        <v>226.8814687438173</v>
      </c>
      <c r="N349">
        <v>553491</v>
      </c>
      <c r="O349" s="330">
        <v>732101</v>
      </c>
      <c r="P349" t="s">
        <v>2706</v>
      </c>
      <c r="R349" s="131">
        <f t="shared" si="15"/>
        <v>125576851.01648417</v>
      </c>
    </row>
    <row r="350" spans="2:18" ht="12.75">
      <c r="B350" s="306"/>
      <c r="C350" s="310"/>
      <c r="D350" s="107" t="s">
        <v>3286</v>
      </c>
      <c r="E350" s="108"/>
      <c r="F350" s="312">
        <v>2340</v>
      </c>
      <c r="G350" s="178">
        <v>12</v>
      </c>
      <c r="H350" s="312">
        <v>13</v>
      </c>
      <c r="I350" s="308">
        <v>1.015943</v>
      </c>
      <c r="J350" s="308">
        <v>2.0654</v>
      </c>
      <c r="K350" s="138"/>
      <c r="L350" s="346">
        <f t="shared" si="16"/>
        <v>380.5753669251129</v>
      </c>
      <c r="N350">
        <v>1868268</v>
      </c>
      <c r="O350" s="330">
        <v>732102</v>
      </c>
      <c r="P350" t="s">
        <v>2707</v>
      </c>
      <c r="R350" s="131">
        <f t="shared" si="15"/>
        <v>711016779.6144469</v>
      </c>
    </row>
    <row r="351" spans="2:18" ht="12.75" hidden="1">
      <c r="B351" s="306"/>
      <c r="C351" s="310"/>
      <c r="D351" s="107" t="s">
        <v>3287</v>
      </c>
      <c r="E351" s="108"/>
      <c r="F351" s="312">
        <v>0</v>
      </c>
      <c r="G351" s="178"/>
      <c r="H351" s="312"/>
      <c r="I351" s="308">
        <v>1.015943</v>
      </c>
      <c r="J351" s="308">
        <v>2.0654</v>
      </c>
      <c r="K351" s="138"/>
      <c r="L351" s="346" t="e">
        <f t="shared" si="16"/>
        <v>#DIV/0!</v>
      </c>
      <c r="R351" s="131" t="e">
        <f t="shared" si="15"/>
        <v>#DIV/0!</v>
      </c>
    </row>
    <row r="352" spans="2:18" ht="12.75" hidden="1">
      <c r="B352" s="306"/>
      <c r="C352" s="310"/>
      <c r="D352" s="107" t="s">
        <v>3288</v>
      </c>
      <c r="E352" s="108"/>
      <c r="F352" s="312">
        <v>0</v>
      </c>
      <c r="G352" s="178"/>
      <c r="H352" s="312"/>
      <c r="I352" s="308">
        <v>1.015943</v>
      </c>
      <c r="J352" s="308">
        <v>2.0654</v>
      </c>
      <c r="K352" s="138"/>
      <c r="L352" s="346" t="e">
        <f t="shared" si="16"/>
        <v>#DIV/0!</v>
      </c>
      <c r="R352" s="131" t="e">
        <f t="shared" si="15"/>
        <v>#DIV/0!</v>
      </c>
    </row>
    <row r="353" spans="2:18" ht="12.75" hidden="1">
      <c r="B353" s="306"/>
      <c r="C353" s="310"/>
      <c r="D353" s="107" t="s">
        <v>3289</v>
      </c>
      <c r="E353" s="108"/>
      <c r="F353" s="312">
        <v>390</v>
      </c>
      <c r="G353" s="178"/>
      <c r="H353" s="312"/>
      <c r="I353" s="308">
        <v>1.015943</v>
      </c>
      <c r="J353" s="308">
        <v>2.0654</v>
      </c>
      <c r="K353" s="138"/>
      <c r="L353" s="346" t="e">
        <f t="shared" si="16"/>
        <v>#DIV/0!</v>
      </c>
      <c r="R353" s="131" t="e">
        <f t="shared" si="15"/>
        <v>#DIV/0!</v>
      </c>
    </row>
    <row r="354" spans="2:18" ht="12.75" hidden="1">
      <c r="B354" s="306"/>
      <c r="C354" s="331"/>
      <c r="D354" s="107" t="s">
        <v>3290</v>
      </c>
      <c r="E354" s="108"/>
      <c r="F354" s="312">
        <v>3800</v>
      </c>
      <c r="G354" s="178"/>
      <c r="H354" s="312"/>
      <c r="I354" s="308">
        <v>1.015943</v>
      </c>
      <c r="J354" s="308">
        <v>2.0654</v>
      </c>
      <c r="K354" s="138"/>
      <c r="L354" s="346" t="e">
        <f t="shared" si="16"/>
        <v>#DIV/0!</v>
      </c>
      <c r="R354" s="131" t="e">
        <f t="shared" si="15"/>
        <v>#DIV/0!</v>
      </c>
    </row>
    <row r="355" spans="2:18" ht="12.75">
      <c r="B355" s="306"/>
      <c r="C355" s="307" t="s">
        <v>3291</v>
      </c>
      <c r="D355" s="112"/>
      <c r="E355" s="102"/>
      <c r="F355" s="312"/>
      <c r="G355" s="178"/>
      <c r="H355" s="312"/>
      <c r="I355" s="308"/>
      <c r="J355" s="308"/>
      <c r="K355" s="138"/>
      <c r="L355" s="346"/>
      <c r="N355">
        <v>6952700</v>
      </c>
      <c r="O355" s="330">
        <v>851101</v>
      </c>
      <c r="P355" t="s">
        <v>2708</v>
      </c>
      <c r="R355" s="131">
        <f t="shared" si="15"/>
        <v>0</v>
      </c>
    </row>
    <row r="356" spans="2:18" ht="12.75">
      <c r="B356" s="306"/>
      <c r="C356" s="310"/>
      <c r="D356" s="107" t="s">
        <v>3292</v>
      </c>
      <c r="E356" s="108"/>
      <c r="F356" s="312">
        <v>23370000</v>
      </c>
      <c r="G356" s="178">
        <v>70000</v>
      </c>
      <c r="H356" s="312">
        <v>70000</v>
      </c>
      <c r="I356" s="308">
        <v>0.97713</v>
      </c>
      <c r="J356" s="308">
        <v>2.0654</v>
      </c>
      <c r="K356" s="138"/>
      <c r="L356" s="346">
        <f>(F356/I356)/((G356+H356)/2/J356)</f>
        <v>705.6876186967372</v>
      </c>
      <c r="N356">
        <v>918533</v>
      </c>
      <c r="O356" s="330">
        <v>19110114</v>
      </c>
      <c r="P356" t="s">
        <v>2709</v>
      </c>
      <c r="R356" s="131">
        <f t="shared" si="15"/>
        <v>648197365.4643701</v>
      </c>
    </row>
    <row r="357" spans="2:18" ht="12.75">
      <c r="B357" s="306"/>
      <c r="C357" s="310"/>
      <c r="D357" s="107" t="s">
        <v>3293</v>
      </c>
      <c r="E357" s="108"/>
      <c r="F357" s="312">
        <v>1250000</v>
      </c>
      <c r="G357" s="178">
        <v>25000</v>
      </c>
      <c r="H357" s="312">
        <v>25000</v>
      </c>
      <c r="I357" s="308">
        <v>0.97713</v>
      </c>
      <c r="J357" s="308">
        <v>2.0654</v>
      </c>
      <c r="K357" s="138"/>
      <c r="L357" s="346">
        <f>(F357/I357)/((G357+H357)/2/J357)</f>
        <v>105.68706313387163</v>
      </c>
      <c r="R357" s="131">
        <f t="shared" si="15"/>
        <v>0</v>
      </c>
    </row>
    <row r="358" spans="2:18" ht="13.5" thickBot="1">
      <c r="B358" s="306"/>
      <c r="C358" s="310"/>
      <c r="D358" s="101" t="s">
        <v>1309</v>
      </c>
      <c r="E358" s="102"/>
      <c r="F358" s="309">
        <v>240000</v>
      </c>
      <c r="G358" s="347">
        <v>1200</v>
      </c>
      <c r="H358" s="309">
        <v>1500</v>
      </c>
      <c r="I358" s="339">
        <v>0.97713</v>
      </c>
      <c r="J358" s="339">
        <v>2.0654</v>
      </c>
      <c r="K358" s="138"/>
      <c r="L358" s="348">
        <f>(F358/I358)/((G358+H358)/2/J358)</f>
        <v>375.77622447598804</v>
      </c>
      <c r="R358" s="131">
        <f t="shared" si="15"/>
        <v>0</v>
      </c>
    </row>
    <row r="359" spans="2:18" ht="12.75">
      <c r="B359" s="320" t="s">
        <v>2443</v>
      </c>
      <c r="C359" s="349"/>
      <c r="D359" s="97"/>
      <c r="E359" s="98"/>
      <c r="F359" s="350"/>
      <c r="G359" s="351"/>
      <c r="H359" s="286"/>
      <c r="I359" s="352"/>
      <c r="J359" s="352"/>
      <c r="K359" s="286"/>
      <c r="L359" s="327">
        <f>N359/R359</f>
        <v>34.15812157611522</v>
      </c>
      <c r="N359" s="275">
        <f>SUM(N360:N369)</f>
        <v>33334562</v>
      </c>
      <c r="R359" s="332">
        <f>SUM(R360:R364)</f>
        <v>975889.7873151464</v>
      </c>
    </row>
    <row r="360" spans="2:18" ht="12.75">
      <c r="B360" s="306"/>
      <c r="C360" s="307" t="s">
        <v>3250</v>
      </c>
      <c r="D360" s="112"/>
      <c r="E360" s="102"/>
      <c r="F360" s="184"/>
      <c r="G360" s="178"/>
      <c r="H360" s="312"/>
      <c r="I360" s="308"/>
      <c r="J360" s="308"/>
      <c r="K360" s="309"/>
      <c r="L360" s="180">
        <f>(L363*L362)^(1/2)</f>
        <v>47.25144478370475</v>
      </c>
      <c r="N360">
        <v>24808584</v>
      </c>
      <c r="R360" s="332">
        <f>N360/L360</f>
        <v>525033.3426535891</v>
      </c>
    </row>
    <row r="361" spans="2:18" ht="12.75">
      <c r="B361" s="306"/>
      <c r="C361" s="310"/>
      <c r="D361" s="101" t="s">
        <v>3251</v>
      </c>
      <c r="E361" s="102"/>
      <c r="F361" s="184"/>
      <c r="G361" s="178"/>
      <c r="H361" s="312"/>
      <c r="I361" s="308"/>
      <c r="J361" s="308"/>
      <c r="K361" s="138"/>
      <c r="L361" s="180"/>
      <c r="R361" s="131">
        <f t="shared" si="15"/>
        <v>0</v>
      </c>
    </row>
    <row r="362" spans="2:18" ht="12.75">
      <c r="B362" s="306"/>
      <c r="C362" s="310"/>
      <c r="D362" s="104"/>
      <c r="E362" s="105" t="s">
        <v>3252</v>
      </c>
      <c r="F362" s="184">
        <v>420</v>
      </c>
      <c r="G362" s="178">
        <v>21</v>
      </c>
      <c r="H362" s="312">
        <v>21</v>
      </c>
      <c r="I362" s="308">
        <v>1.00688</v>
      </c>
      <c r="J362" s="308">
        <v>2.0654</v>
      </c>
      <c r="K362" s="138"/>
      <c r="L362" s="180">
        <f>(F362/I362)/((G362+H362)/2/J362)</f>
        <v>41.0257428889242</v>
      </c>
      <c r="R362" s="131">
        <f t="shared" si="15"/>
        <v>0</v>
      </c>
    </row>
    <row r="363" spans="2:18" ht="12.75">
      <c r="B363" s="306"/>
      <c r="C363" s="331"/>
      <c r="D363" s="107" t="s">
        <v>3254</v>
      </c>
      <c r="E363" s="108"/>
      <c r="F363" s="184">
        <v>65</v>
      </c>
      <c r="G363" s="347">
        <v>2.45</v>
      </c>
      <c r="H363" s="309">
        <v>2.45</v>
      </c>
      <c r="I363" s="339">
        <v>1.00688</v>
      </c>
      <c r="J363" s="308">
        <v>2.0654</v>
      </c>
      <c r="K363" s="138"/>
      <c r="L363" s="180">
        <f>(F363/I363)/((G363+H363)/2/J363)</f>
        <v>54.42190383224638</v>
      </c>
      <c r="R363" s="131">
        <f t="shared" si="15"/>
        <v>0</v>
      </c>
    </row>
    <row r="364" spans="2:18" ht="12.75">
      <c r="B364" s="306"/>
      <c r="C364" s="307" t="s">
        <v>3255</v>
      </c>
      <c r="D364" s="112"/>
      <c r="E364" s="102"/>
      <c r="F364" s="153"/>
      <c r="G364" s="383"/>
      <c r="H364" s="383"/>
      <c r="I364" s="383"/>
      <c r="J364" s="384"/>
      <c r="K364" s="138"/>
      <c r="L364" s="180">
        <f>(L366*L365*L369)^(1/3)</f>
        <v>18.91062687681034</v>
      </c>
      <c r="N364" s="275">
        <v>8525978</v>
      </c>
      <c r="R364" s="332">
        <f>N364/L364</f>
        <v>450856.4446615573</v>
      </c>
    </row>
    <row r="365" spans="2:14" ht="12.75">
      <c r="B365" s="306"/>
      <c r="C365" s="310"/>
      <c r="D365" s="107" t="s">
        <v>3256</v>
      </c>
      <c r="E365" s="108"/>
      <c r="F365" s="385" t="s">
        <v>2444</v>
      </c>
      <c r="G365" s="386" t="s">
        <v>2445</v>
      </c>
      <c r="H365" s="386" t="s">
        <v>2445</v>
      </c>
      <c r="I365" s="308">
        <v>1.00688</v>
      </c>
      <c r="J365" s="363">
        <v>2.0654</v>
      </c>
      <c r="K365" s="138"/>
      <c r="L365" s="180">
        <f>(11920/10000000)/(20/(10000*84.36))</f>
        <v>50.27855999999999</v>
      </c>
      <c r="N365"/>
    </row>
    <row r="366" spans="2:14" ht="12.75">
      <c r="B366" s="306"/>
      <c r="C366" s="310"/>
      <c r="D366" s="107" t="s">
        <v>3260</v>
      </c>
      <c r="E366" s="108"/>
      <c r="F366" s="385" t="s">
        <v>2446</v>
      </c>
      <c r="G366" s="386" t="s">
        <v>2447</v>
      </c>
      <c r="H366" s="386" t="s">
        <v>2447</v>
      </c>
      <c r="I366" s="308">
        <v>1.00688</v>
      </c>
      <c r="J366" s="363">
        <v>2.0654</v>
      </c>
      <c r="K366" s="138"/>
      <c r="L366" s="180">
        <f>(1080/20000000)/(10/(10000*84.36))</f>
        <v>4.55544</v>
      </c>
      <c r="N366"/>
    </row>
    <row r="367" spans="2:12" ht="12.75">
      <c r="B367" s="306"/>
      <c r="C367" s="310"/>
      <c r="D367" s="101" t="s">
        <v>3264</v>
      </c>
      <c r="E367" s="102"/>
      <c r="F367" s="360"/>
      <c r="G367" s="386"/>
      <c r="H367" s="387"/>
      <c r="I367" s="308"/>
      <c r="J367" s="363"/>
      <c r="K367" s="138"/>
      <c r="L367" s="180"/>
    </row>
    <row r="368" spans="2:12" ht="12.75">
      <c r="B368" s="306"/>
      <c r="C368" s="310"/>
      <c r="D368" s="106"/>
      <c r="E368" s="105" t="s">
        <v>3267</v>
      </c>
      <c r="F368" s="366" t="s">
        <v>2448</v>
      </c>
      <c r="G368" s="386" t="s">
        <v>2449</v>
      </c>
      <c r="H368" s="386" t="s">
        <v>2450</v>
      </c>
      <c r="I368" s="308">
        <v>1.00688</v>
      </c>
      <c r="J368" s="363">
        <v>2.0654</v>
      </c>
      <c r="K368" s="138"/>
      <c r="L368" s="180"/>
    </row>
    <row r="369" spans="2:12" ht="13.5" thickBot="1">
      <c r="B369" s="306"/>
      <c r="C369" s="310"/>
      <c r="D369" s="101" t="s">
        <v>3271</v>
      </c>
      <c r="E369" s="102"/>
      <c r="F369" s="388" t="s">
        <v>2451</v>
      </c>
      <c r="G369" s="389" t="s">
        <v>2452</v>
      </c>
      <c r="H369" s="389" t="s">
        <v>2453</v>
      </c>
      <c r="I369" s="339">
        <v>1.00688</v>
      </c>
      <c r="J369" s="390">
        <v>2.0654</v>
      </c>
      <c r="K369" s="138"/>
      <c r="L369" s="340">
        <f>(350/10000000)/(10/(100000*84.36))</f>
        <v>29.526</v>
      </c>
    </row>
    <row r="370" spans="2:12" ht="12.75">
      <c r="B370" s="320" t="s">
        <v>2454</v>
      </c>
      <c r="C370" s="391"/>
      <c r="D370" s="392"/>
      <c r="E370" s="393"/>
      <c r="F370" s="394"/>
      <c r="G370" s="395"/>
      <c r="H370" s="396"/>
      <c r="I370" s="397"/>
      <c r="J370" s="397"/>
      <c r="K370" s="398"/>
      <c r="L370" s="399"/>
    </row>
    <row r="371" spans="2:12" ht="12.75">
      <c r="B371" s="306"/>
      <c r="C371" s="307" t="s">
        <v>2455</v>
      </c>
      <c r="D371" s="112"/>
      <c r="E371" s="102"/>
      <c r="F371" s="184"/>
      <c r="G371" s="178"/>
      <c r="H371" s="312"/>
      <c r="I371" s="308"/>
      <c r="J371" s="308"/>
      <c r="K371" s="309"/>
      <c r="L371" s="180"/>
    </row>
    <row r="372" spans="2:12" ht="12.75">
      <c r="B372" s="306"/>
      <c r="C372" s="310"/>
      <c r="D372" s="107" t="s">
        <v>2456</v>
      </c>
      <c r="E372" s="108"/>
      <c r="F372" s="184">
        <v>10000</v>
      </c>
      <c r="G372" s="178">
        <v>200</v>
      </c>
      <c r="H372" s="312">
        <v>200</v>
      </c>
      <c r="I372" s="308">
        <v>1.16232</v>
      </c>
      <c r="J372" s="308">
        <v>2.0654</v>
      </c>
      <c r="K372" s="138"/>
      <c r="L372" s="346">
        <f>(F372/I372)/((G372+H372)/2/J372)</f>
        <v>88.84816573749053</v>
      </c>
    </row>
    <row r="373" spans="2:19" ht="12.75" hidden="1">
      <c r="B373" s="306"/>
      <c r="C373" s="310"/>
      <c r="D373" s="107" t="s">
        <v>1342</v>
      </c>
      <c r="E373" s="108"/>
      <c r="F373" s="184">
        <v>450</v>
      </c>
      <c r="G373" s="178"/>
      <c r="H373" s="312"/>
      <c r="I373" s="308">
        <v>1.125</v>
      </c>
      <c r="J373" s="308">
        <v>2.0654</v>
      </c>
      <c r="K373" s="138"/>
      <c r="L373" s="346" t="e">
        <f>(F373/I373)/((G373+H373)/2/J373)</f>
        <v>#DIV/0!</v>
      </c>
      <c r="S373" s="131">
        <f>G375*13</f>
        <v>278850</v>
      </c>
    </row>
    <row r="374" spans="2:12" ht="12.75">
      <c r="B374" s="306"/>
      <c r="C374" s="310"/>
      <c r="D374" s="107" t="s">
        <v>2710</v>
      </c>
      <c r="E374" s="108"/>
      <c r="F374" s="184">
        <v>5523000</v>
      </c>
      <c r="G374" s="178">
        <v>17641</v>
      </c>
      <c r="H374" s="312"/>
      <c r="I374" s="308">
        <v>1.16232</v>
      </c>
      <c r="J374" s="308">
        <v>2.0654</v>
      </c>
      <c r="K374" s="138"/>
      <c r="L374" s="346">
        <f>(F374/I374)/(G374/J374)</f>
        <v>556.327214294156</v>
      </c>
    </row>
    <row r="375" spans="2:12" ht="13.5" thickBot="1">
      <c r="B375" s="314"/>
      <c r="C375" s="315"/>
      <c r="D375" s="124" t="s">
        <v>2711</v>
      </c>
      <c r="E375" s="125"/>
      <c r="F375" s="317">
        <v>7972000</v>
      </c>
      <c r="G375" s="182">
        <v>21450</v>
      </c>
      <c r="H375" s="318">
        <v>27950</v>
      </c>
      <c r="I375" s="319">
        <v>1.16232</v>
      </c>
      <c r="J375" s="319">
        <v>2.0654</v>
      </c>
      <c r="K375" s="297"/>
      <c r="L375" s="400">
        <f>(F375/I375)/((G375+H375)/2/J375)</f>
        <v>573.5203054730968</v>
      </c>
    </row>
    <row r="376" spans="3:12" ht="6" customHeight="1">
      <c r="C376" s="89"/>
      <c r="D376" s="90"/>
      <c r="E376" s="126"/>
      <c r="F376" s="138"/>
      <c r="H376" s="138"/>
      <c r="I376" s="401"/>
      <c r="J376" s="401"/>
      <c r="K376" s="138"/>
      <c r="L376" s="138"/>
    </row>
    <row r="377" spans="2:12" ht="30" customHeight="1">
      <c r="B377" s="402" t="s">
        <v>2457</v>
      </c>
      <c r="C377" s="526" t="s">
        <v>2458</v>
      </c>
      <c r="D377" s="526"/>
      <c r="E377" s="526"/>
      <c r="F377" s="526"/>
      <c r="G377" s="526"/>
      <c r="H377" s="526"/>
      <c r="I377" s="526"/>
      <c r="J377" s="526"/>
      <c r="K377" s="526"/>
      <c r="L377" s="526"/>
    </row>
    <row r="378" spans="3:12" ht="12.75">
      <c r="C378" s="90" t="s">
        <v>2459</v>
      </c>
      <c r="D378" s="90"/>
      <c r="E378" s="90"/>
      <c r="F378" s="138"/>
      <c r="H378" s="138"/>
      <c r="I378" s="401"/>
      <c r="J378" s="401"/>
      <c r="K378" s="138"/>
      <c r="L378" s="138"/>
    </row>
    <row r="379" spans="3:12" ht="12.75">
      <c r="C379" s="89"/>
      <c r="D379" s="90"/>
      <c r="E379" s="90"/>
      <c r="F379" s="138"/>
      <c r="H379" s="138"/>
      <c r="I379" s="401"/>
      <c r="J379" s="401"/>
      <c r="K379" s="138"/>
      <c r="L379" s="138"/>
    </row>
  </sheetData>
  <mergeCells count="5">
    <mergeCell ref="C377:L377"/>
    <mergeCell ref="F4:H4"/>
    <mergeCell ref="I4:J5"/>
    <mergeCell ref="C5:E6"/>
    <mergeCell ref="L5:L6"/>
  </mergeCells>
  <printOptions/>
  <pageMargins left="0.75" right="0.75" top="1" bottom="1" header="0.512" footer="0.512"/>
  <pageSetup firstPageNumber="70" useFirstPageNumber="1" orientation="portrait" paperSize="9" scale="89" r:id="rId1"/>
  <headerFooter alignWithMargins="0">
    <oddFooter>&amp;C&amp;P</oddFooter>
  </headerFooter>
  <rowBreaks count="4" manualBreakCount="4">
    <brk id="80" min="1" max="11" man="1"/>
    <brk id="147" min="1" max="11" man="1"/>
    <brk id="217" min="1" max="11" man="1"/>
    <brk id="287"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慶應義塾大学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木地孝之</dc:creator>
  <cp:keywords/>
  <dc:description/>
  <cp:lastModifiedBy>慶應義塾大学</cp:lastModifiedBy>
  <cp:lastPrinted>2002-02-12T12:34:30Z</cp:lastPrinted>
  <dcterms:created xsi:type="dcterms:W3CDTF">2002-02-11T09:41:13Z</dcterms:created>
  <dcterms:modified xsi:type="dcterms:W3CDTF">2003-10-03T08:47:47Z</dcterms:modified>
  <cp:category/>
  <cp:version/>
  <cp:contentType/>
  <cp:contentStatus/>
</cp:coreProperties>
</file>